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ormanf\Desktop\"/>
    </mc:Choice>
  </mc:AlternateContent>
  <xr:revisionPtr revIDLastSave="0" documentId="13_ncr:1_{43685910-97F8-4C22-8D7A-BB9F5C0F45B2}" xr6:coauthVersionLast="47" xr6:coauthVersionMax="47" xr10:uidLastSave="{00000000-0000-0000-0000-000000000000}"/>
  <bookViews>
    <workbookView xWindow="-120" yWindow="-120" windowWidth="29040" windowHeight="15840" activeTab="1" xr2:uid="{00000000-000D-0000-FFFF-FFFF00000000}"/>
  </bookViews>
  <sheets>
    <sheet name="executie PNS OUG 15 " sheetId="1" r:id="rId1"/>
    <sheet name="executie PNS fara OUG 15" sheetId="2" r:id="rId2"/>
    <sheet name="executie PNS cu OUG 15" sheetId="3" r:id="rId3"/>
  </sheets>
  <definedNames>
    <definedName name="_xlnm.Database">#REF!</definedName>
    <definedName name="_xlnm.Print_Area" localSheetId="0">'executie PNS OUG 15 '!$A$1:$I$22</definedName>
    <definedName name="_xlnm.Print_Titles" localSheetId="0">'executie PNS OUG 15 '!$1:$11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9" i="3" l="1"/>
  <c r="G19" i="3"/>
  <c r="I146" i="3"/>
  <c r="H146" i="3"/>
  <c r="F146" i="3"/>
  <c r="E146" i="3"/>
  <c r="D146" i="3" s="1"/>
  <c r="D148" i="3"/>
  <c r="G148" i="3"/>
  <c r="C146" i="3"/>
  <c r="B146" i="3"/>
  <c r="G147" i="3"/>
  <c r="D147" i="3"/>
  <c r="I20" i="3"/>
  <c r="F20" i="3"/>
  <c r="G23" i="3"/>
  <c r="D23" i="3"/>
  <c r="C17" i="3"/>
  <c r="B17" i="3"/>
  <c r="G156" i="3"/>
  <c r="D156" i="3"/>
  <c r="G155" i="3"/>
  <c r="D155" i="3"/>
  <c r="G154" i="3"/>
  <c r="D154" i="3"/>
  <c r="G153" i="3"/>
  <c r="D153" i="3"/>
  <c r="G152" i="3"/>
  <c r="D152" i="3"/>
  <c r="I151" i="3"/>
  <c r="H151" i="3"/>
  <c r="F151" i="3"/>
  <c r="E151" i="3"/>
  <c r="C151" i="3"/>
  <c r="B151" i="3"/>
  <c r="G150" i="3"/>
  <c r="D150" i="3"/>
  <c r="D149" i="3" s="1"/>
  <c r="I149" i="3"/>
  <c r="H149" i="3"/>
  <c r="G149" i="3"/>
  <c r="F149" i="3"/>
  <c r="E149" i="3"/>
  <c r="C149" i="3"/>
  <c r="B149" i="3"/>
  <c r="G145" i="3"/>
  <c r="D145" i="3"/>
  <c r="G144" i="3"/>
  <c r="D144" i="3"/>
  <c r="G143" i="3"/>
  <c r="D143" i="3"/>
  <c r="G142" i="3"/>
  <c r="D142" i="3"/>
  <c r="G141" i="3"/>
  <c r="D141" i="3"/>
  <c r="G140" i="3"/>
  <c r="D140" i="3"/>
  <c r="I139" i="3"/>
  <c r="H139" i="3"/>
  <c r="F139" i="3"/>
  <c r="E139" i="3"/>
  <c r="G138" i="3"/>
  <c r="D138" i="3"/>
  <c r="G137" i="3"/>
  <c r="D137" i="3"/>
  <c r="G136" i="3"/>
  <c r="D136" i="3"/>
  <c r="G135" i="3"/>
  <c r="D135" i="3"/>
  <c r="G134" i="3"/>
  <c r="D134" i="3"/>
  <c r="G133" i="3"/>
  <c r="D133" i="3"/>
  <c r="G132" i="3"/>
  <c r="D132" i="3"/>
  <c r="G131" i="3"/>
  <c r="D131" i="3"/>
  <c r="I130" i="3"/>
  <c r="H130" i="3"/>
  <c r="F130" i="3"/>
  <c r="E130" i="3"/>
  <c r="G129" i="3"/>
  <c r="D129" i="3"/>
  <c r="I128" i="3"/>
  <c r="H128" i="3"/>
  <c r="F128" i="3"/>
  <c r="E128" i="3"/>
  <c r="C127" i="3"/>
  <c r="C126" i="3" s="1"/>
  <c r="C159" i="3" s="1"/>
  <c r="B127" i="3"/>
  <c r="B126" i="3" s="1"/>
  <c r="B159" i="3" s="1"/>
  <c r="G125" i="3"/>
  <c r="D125" i="3"/>
  <c r="G124" i="3"/>
  <c r="D124" i="3"/>
  <c r="I123" i="3"/>
  <c r="H123" i="3"/>
  <c r="F123" i="3"/>
  <c r="E123" i="3"/>
  <c r="C123" i="3"/>
  <c r="B123" i="3"/>
  <c r="G122" i="3"/>
  <c r="D122" i="3"/>
  <c r="G121" i="3"/>
  <c r="D121" i="3"/>
  <c r="G120" i="3"/>
  <c r="D120" i="3"/>
  <c r="G119" i="3"/>
  <c r="D119" i="3"/>
  <c r="G118" i="3"/>
  <c r="D118" i="3"/>
  <c r="G117" i="3"/>
  <c r="D117" i="3"/>
  <c r="G116" i="3"/>
  <c r="D116" i="3"/>
  <c r="G115" i="3"/>
  <c r="D115" i="3"/>
  <c r="G114" i="3"/>
  <c r="D114" i="3"/>
  <c r="G113" i="3"/>
  <c r="D113" i="3"/>
  <c r="G112" i="3"/>
  <c r="D112" i="3"/>
  <c r="G111" i="3"/>
  <c r="D111" i="3"/>
  <c r="G110" i="3"/>
  <c r="D110" i="3"/>
  <c r="G109" i="3"/>
  <c r="D109" i="3"/>
  <c r="I108" i="3"/>
  <c r="H108" i="3"/>
  <c r="F108" i="3"/>
  <c r="E108" i="3"/>
  <c r="G107" i="3"/>
  <c r="D107" i="3"/>
  <c r="G106" i="3"/>
  <c r="D106" i="3"/>
  <c r="G105" i="3"/>
  <c r="D105" i="3"/>
  <c r="G104" i="3"/>
  <c r="D104" i="3"/>
  <c r="G103" i="3"/>
  <c r="D103" i="3"/>
  <c r="G102" i="3"/>
  <c r="D102" i="3"/>
  <c r="G101" i="3"/>
  <c r="D101" i="3"/>
  <c r="G100" i="3"/>
  <c r="D100" i="3"/>
  <c r="G99" i="3"/>
  <c r="D99" i="3"/>
  <c r="G98" i="3"/>
  <c r="D98" i="3"/>
  <c r="G97" i="3"/>
  <c r="D97" i="3"/>
  <c r="I96" i="3"/>
  <c r="H96" i="3"/>
  <c r="F96" i="3"/>
  <c r="E96" i="3"/>
  <c r="G95" i="3"/>
  <c r="D95" i="3"/>
  <c r="G94" i="3"/>
  <c r="D94" i="3"/>
  <c r="G93" i="3"/>
  <c r="D93" i="3"/>
  <c r="I92" i="3"/>
  <c r="H92" i="3"/>
  <c r="F92" i="3"/>
  <c r="E92" i="3"/>
  <c r="G91" i="3"/>
  <c r="D91" i="3"/>
  <c r="G90" i="3"/>
  <c r="D90" i="3"/>
  <c r="G89" i="3"/>
  <c r="D89" i="3"/>
  <c r="G88" i="3"/>
  <c r="D88" i="3"/>
  <c r="I87" i="3"/>
  <c r="H87" i="3"/>
  <c r="F87" i="3"/>
  <c r="E87" i="3"/>
  <c r="G86" i="3"/>
  <c r="D86" i="3"/>
  <c r="G85" i="3"/>
  <c r="D85" i="3"/>
  <c r="G84" i="3"/>
  <c r="D84" i="3"/>
  <c r="G83" i="3"/>
  <c r="D83" i="3"/>
  <c r="G82" i="3"/>
  <c r="D82" i="3"/>
  <c r="G81" i="3"/>
  <c r="D81" i="3"/>
  <c r="G80" i="3"/>
  <c r="D80" i="3"/>
  <c r="G79" i="3"/>
  <c r="D79" i="3"/>
  <c r="I78" i="3"/>
  <c r="H78" i="3"/>
  <c r="F78" i="3"/>
  <c r="E78" i="3"/>
  <c r="G77" i="3"/>
  <c r="D77" i="3"/>
  <c r="G76" i="3"/>
  <c r="D76" i="3"/>
  <c r="G75" i="3"/>
  <c r="D75" i="3"/>
  <c r="I74" i="3"/>
  <c r="H74" i="3"/>
  <c r="F74" i="3"/>
  <c r="E74" i="3"/>
  <c r="G72" i="3"/>
  <c r="D72" i="3"/>
  <c r="G71" i="3"/>
  <c r="D71" i="3"/>
  <c r="G70" i="3"/>
  <c r="D70" i="3"/>
  <c r="G69" i="3"/>
  <c r="D69" i="3"/>
  <c r="G68" i="3"/>
  <c r="D68" i="3"/>
  <c r="G67" i="3"/>
  <c r="D67" i="3"/>
  <c r="G66" i="3"/>
  <c r="D66" i="3"/>
  <c r="G65" i="3"/>
  <c r="D65" i="3"/>
  <c r="G64" i="3"/>
  <c r="D64" i="3"/>
  <c r="G63" i="3"/>
  <c r="D63" i="3"/>
  <c r="G62" i="3"/>
  <c r="D62" i="3"/>
  <c r="G61" i="3"/>
  <c r="D61" i="3"/>
  <c r="G60" i="3"/>
  <c r="D60" i="3"/>
  <c r="G59" i="3"/>
  <c r="D59" i="3"/>
  <c r="G58" i="3"/>
  <c r="D58" i="3"/>
  <c r="G57" i="3"/>
  <c r="D57" i="3"/>
  <c r="G56" i="3"/>
  <c r="D56" i="3"/>
  <c r="G55" i="3"/>
  <c r="D55" i="3"/>
  <c r="G54" i="3"/>
  <c r="D54" i="3"/>
  <c r="G53" i="3"/>
  <c r="D53" i="3"/>
  <c r="G52" i="3"/>
  <c r="D52" i="3"/>
  <c r="G51" i="3"/>
  <c r="D51" i="3"/>
  <c r="G50" i="3"/>
  <c r="D50" i="3"/>
  <c r="G49" i="3"/>
  <c r="D49" i="3"/>
  <c r="G48" i="3"/>
  <c r="D48" i="3"/>
  <c r="G47" i="3"/>
  <c r="D47" i="3"/>
  <c r="G46" i="3"/>
  <c r="D46" i="3"/>
  <c r="G45" i="3"/>
  <c r="D45" i="3"/>
  <c r="G44" i="3"/>
  <c r="D44" i="3"/>
  <c r="G43" i="3"/>
  <c r="D43" i="3"/>
  <c r="G42" i="3"/>
  <c r="D42" i="3"/>
  <c r="G41" i="3"/>
  <c r="D41" i="3"/>
  <c r="G40" i="3"/>
  <c r="D40" i="3"/>
  <c r="I39" i="3"/>
  <c r="H39" i="3"/>
  <c r="F39" i="3"/>
  <c r="E39" i="3"/>
  <c r="G38" i="3"/>
  <c r="D38" i="3"/>
  <c r="G37" i="3"/>
  <c r="D37" i="3"/>
  <c r="I36" i="3"/>
  <c r="H36" i="3"/>
  <c r="F36" i="3"/>
  <c r="E36" i="3"/>
  <c r="C35" i="3"/>
  <c r="B35" i="3"/>
  <c r="G34" i="3"/>
  <c r="D34" i="3"/>
  <c r="G33" i="3"/>
  <c r="D33" i="3"/>
  <c r="I32" i="3"/>
  <c r="H32" i="3"/>
  <c r="F32" i="3"/>
  <c r="E32" i="3"/>
  <c r="C32" i="3"/>
  <c r="C158" i="3" s="1"/>
  <c r="B32" i="3"/>
  <c r="B158" i="3" s="1"/>
  <c r="G31" i="3"/>
  <c r="D31" i="3"/>
  <c r="G30" i="3"/>
  <c r="D30" i="3"/>
  <c r="G29" i="3"/>
  <c r="D29" i="3"/>
  <c r="G28" i="3"/>
  <c r="D28" i="3"/>
  <c r="G27" i="3"/>
  <c r="D27" i="3"/>
  <c r="G26" i="3"/>
  <c r="D26" i="3"/>
  <c r="I25" i="3"/>
  <c r="H25" i="3"/>
  <c r="F25" i="3"/>
  <c r="E25" i="3"/>
  <c r="G24" i="3"/>
  <c r="D24" i="3"/>
  <c r="G22" i="3"/>
  <c r="D22" i="3"/>
  <c r="G21" i="3"/>
  <c r="D21" i="3"/>
  <c r="H20" i="3"/>
  <c r="E20" i="3"/>
  <c r="G18" i="3"/>
  <c r="D18" i="3"/>
  <c r="G16" i="3"/>
  <c r="D16" i="3"/>
  <c r="G15" i="3"/>
  <c r="D15" i="3"/>
  <c r="G14" i="3"/>
  <c r="D14" i="3"/>
  <c r="G13" i="3"/>
  <c r="D13" i="3"/>
  <c r="G12" i="3"/>
  <c r="D12" i="3"/>
  <c r="G11" i="3"/>
  <c r="D11" i="3"/>
  <c r="I10" i="3"/>
  <c r="H10" i="3"/>
  <c r="F10" i="3"/>
  <c r="E10" i="3"/>
  <c r="C10" i="3"/>
  <c r="B10" i="3"/>
  <c r="G152" i="2"/>
  <c r="D152" i="2"/>
  <c r="G151" i="2"/>
  <c r="D151" i="2"/>
  <c r="G150" i="2"/>
  <c r="D150" i="2"/>
  <c r="G149" i="2"/>
  <c r="D149" i="2"/>
  <c r="G148" i="2"/>
  <c r="D148" i="2"/>
  <c r="I147" i="2"/>
  <c r="H147" i="2"/>
  <c r="F147" i="2"/>
  <c r="E147" i="2"/>
  <c r="C147" i="2"/>
  <c r="B147" i="2"/>
  <c r="G146" i="2"/>
  <c r="D146" i="2"/>
  <c r="D145" i="2" s="1"/>
  <c r="I145" i="2"/>
  <c r="H145" i="2"/>
  <c r="G145" i="2"/>
  <c r="F145" i="2"/>
  <c r="E145" i="2"/>
  <c r="C145" i="2"/>
  <c r="B145" i="2"/>
  <c r="G144" i="2"/>
  <c r="D144" i="2"/>
  <c r="G143" i="2"/>
  <c r="D143" i="2"/>
  <c r="G142" i="2"/>
  <c r="D142" i="2"/>
  <c r="G141" i="2"/>
  <c r="D141" i="2"/>
  <c r="G140" i="2"/>
  <c r="D140" i="2"/>
  <c r="G139" i="2"/>
  <c r="D139" i="2"/>
  <c r="G138" i="2"/>
  <c r="D138" i="2"/>
  <c r="I137" i="2"/>
  <c r="H137" i="2"/>
  <c r="G137" i="2" s="1"/>
  <c r="F137" i="2"/>
  <c r="E137" i="2"/>
  <c r="D137" i="2" s="1"/>
  <c r="G136" i="2"/>
  <c r="D136" i="2"/>
  <c r="G135" i="2"/>
  <c r="D135" i="2"/>
  <c r="G134" i="2"/>
  <c r="D134" i="2"/>
  <c r="G133" i="2"/>
  <c r="D133" i="2"/>
  <c r="G132" i="2"/>
  <c r="D132" i="2"/>
  <c r="G131" i="2"/>
  <c r="D131" i="2"/>
  <c r="G130" i="2"/>
  <c r="D130" i="2"/>
  <c r="G129" i="2"/>
  <c r="D129" i="2"/>
  <c r="I128" i="2"/>
  <c r="H128" i="2"/>
  <c r="G128" i="2" s="1"/>
  <c r="F128" i="2"/>
  <c r="E128" i="2"/>
  <c r="E125" i="2" s="1"/>
  <c r="E124" i="2" s="1"/>
  <c r="G127" i="2"/>
  <c r="D127" i="2"/>
  <c r="I126" i="2"/>
  <c r="H126" i="2"/>
  <c r="G126" i="2" s="1"/>
  <c r="F126" i="2"/>
  <c r="E126" i="2"/>
  <c r="I125" i="2"/>
  <c r="H125" i="2"/>
  <c r="G125" i="2" s="1"/>
  <c r="C125" i="2"/>
  <c r="B125" i="2"/>
  <c r="I124" i="2"/>
  <c r="C124" i="2"/>
  <c r="C155" i="2" s="1"/>
  <c r="B124" i="2"/>
  <c r="B155" i="2" s="1"/>
  <c r="G123" i="2"/>
  <c r="D123" i="2"/>
  <c r="G122" i="2"/>
  <c r="D122" i="2"/>
  <c r="I121" i="2"/>
  <c r="H121" i="2"/>
  <c r="F121" i="2"/>
  <c r="E121" i="2"/>
  <c r="D121" i="2" s="1"/>
  <c r="C121" i="2"/>
  <c r="B121" i="2"/>
  <c r="G120" i="2"/>
  <c r="D120" i="2"/>
  <c r="G119" i="2"/>
  <c r="D119" i="2"/>
  <c r="G118" i="2"/>
  <c r="D118" i="2"/>
  <c r="G117" i="2"/>
  <c r="D117" i="2"/>
  <c r="G116" i="2"/>
  <c r="D116" i="2"/>
  <c r="G115" i="2"/>
  <c r="D115" i="2"/>
  <c r="G114" i="2"/>
  <c r="D114" i="2"/>
  <c r="G113" i="2"/>
  <c r="D113" i="2"/>
  <c r="G112" i="2"/>
  <c r="D112" i="2"/>
  <c r="G111" i="2"/>
  <c r="D111" i="2"/>
  <c r="G110" i="2"/>
  <c r="D110" i="2"/>
  <c r="G109" i="2"/>
  <c r="D109" i="2"/>
  <c r="G108" i="2"/>
  <c r="D108" i="2"/>
  <c r="G107" i="2"/>
  <c r="D107" i="2"/>
  <c r="I106" i="2"/>
  <c r="H106" i="2"/>
  <c r="G106" i="2" s="1"/>
  <c r="F106" i="2"/>
  <c r="E106" i="2"/>
  <c r="D106" i="2"/>
  <c r="G105" i="2"/>
  <c r="D105" i="2"/>
  <c r="G104" i="2"/>
  <c r="D104" i="2"/>
  <c r="G103" i="2"/>
  <c r="D103" i="2"/>
  <c r="G102" i="2"/>
  <c r="D102" i="2"/>
  <c r="G101" i="2"/>
  <c r="D101" i="2"/>
  <c r="G100" i="2"/>
  <c r="D100" i="2"/>
  <c r="G99" i="2"/>
  <c r="D99" i="2"/>
  <c r="G98" i="2"/>
  <c r="D98" i="2"/>
  <c r="G97" i="2"/>
  <c r="D97" i="2"/>
  <c r="G96" i="2"/>
  <c r="D96" i="2"/>
  <c r="G95" i="2"/>
  <c r="D95" i="2"/>
  <c r="I94" i="2"/>
  <c r="H94" i="2"/>
  <c r="G94" i="2" s="1"/>
  <c r="F94" i="2"/>
  <c r="E94" i="2"/>
  <c r="G93" i="2"/>
  <c r="D93" i="2"/>
  <c r="G92" i="2"/>
  <c r="D92" i="2"/>
  <c r="G91" i="2"/>
  <c r="D91" i="2"/>
  <c r="I90" i="2"/>
  <c r="H90" i="2"/>
  <c r="F90" i="2"/>
  <c r="E90" i="2"/>
  <c r="D90" i="2" s="1"/>
  <c r="G89" i="2"/>
  <c r="D89" i="2"/>
  <c r="G88" i="2"/>
  <c r="D88" i="2"/>
  <c r="G87" i="2"/>
  <c r="D87" i="2"/>
  <c r="G86" i="2"/>
  <c r="D86" i="2"/>
  <c r="I85" i="2"/>
  <c r="G85" i="2" s="1"/>
  <c r="H85" i="2"/>
  <c r="F85" i="2"/>
  <c r="E85" i="2"/>
  <c r="G84" i="2"/>
  <c r="D84" i="2"/>
  <c r="G83" i="2"/>
  <c r="D83" i="2"/>
  <c r="G82" i="2"/>
  <c r="D82" i="2"/>
  <c r="G81" i="2"/>
  <c r="D81" i="2"/>
  <c r="G80" i="2"/>
  <c r="D80" i="2"/>
  <c r="G79" i="2"/>
  <c r="D79" i="2"/>
  <c r="G78" i="2"/>
  <c r="D78" i="2"/>
  <c r="G77" i="2"/>
  <c r="D77" i="2"/>
  <c r="I76" i="2"/>
  <c r="H76" i="2"/>
  <c r="F76" i="2"/>
  <c r="E76" i="2"/>
  <c r="D76" i="2" s="1"/>
  <c r="G75" i="2"/>
  <c r="D75" i="2"/>
  <c r="G74" i="2"/>
  <c r="D74" i="2"/>
  <c r="G73" i="2"/>
  <c r="D73" i="2"/>
  <c r="I72" i="2"/>
  <c r="H72" i="2"/>
  <c r="F72" i="2"/>
  <c r="F71" i="2" s="1"/>
  <c r="E72" i="2"/>
  <c r="G70" i="2"/>
  <c r="D70" i="2"/>
  <c r="G69" i="2"/>
  <c r="D69" i="2"/>
  <c r="G68" i="2"/>
  <c r="D68" i="2"/>
  <c r="G67" i="2"/>
  <c r="D67" i="2"/>
  <c r="G66" i="2"/>
  <c r="D66" i="2"/>
  <c r="G65" i="2"/>
  <c r="D65" i="2"/>
  <c r="G64" i="2"/>
  <c r="D64" i="2"/>
  <c r="G63" i="2"/>
  <c r="D63" i="2"/>
  <c r="G62" i="2"/>
  <c r="D62" i="2"/>
  <c r="G61" i="2"/>
  <c r="D61" i="2"/>
  <c r="G60" i="2"/>
  <c r="D60" i="2"/>
  <c r="G59" i="2"/>
  <c r="D59" i="2"/>
  <c r="G58" i="2"/>
  <c r="D58" i="2"/>
  <c r="G57" i="2"/>
  <c r="D57" i="2"/>
  <c r="G56" i="2"/>
  <c r="D56" i="2"/>
  <c r="G55" i="2"/>
  <c r="D55" i="2"/>
  <c r="G54" i="2"/>
  <c r="D54" i="2"/>
  <c r="G53" i="2"/>
  <c r="D53" i="2"/>
  <c r="G52" i="2"/>
  <c r="D52" i="2"/>
  <c r="G51" i="2"/>
  <c r="D51" i="2"/>
  <c r="G50" i="2"/>
  <c r="D50" i="2"/>
  <c r="G49" i="2"/>
  <c r="D49" i="2"/>
  <c r="G48" i="2"/>
  <c r="D48" i="2"/>
  <c r="G47" i="2"/>
  <c r="D47" i="2"/>
  <c r="G46" i="2"/>
  <c r="D46" i="2"/>
  <c r="G45" i="2"/>
  <c r="D45" i="2"/>
  <c r="G44" i="2"/>
  <c r="D44" i="2"/>
  <c r="G43" i="2"/>
  <c r="D43" i="2"/>
  <c r="G42" i="2"/>
  <c r="D42" i="2"/>
  <c r="G41" i="2"/>
  <c r="D41" i="2"/>
  <c r="G40" i="2"/>
  <c r="D40" i="2"/>
  <c r="G39" i="2"/>
  <c r="D39" i="2"/>
  <c r="G38" i="2"/>
  <c r="D38" i="2"/>
  <c r="I37" i="2"/>
  <c r="H37" i="2"/>
  <c r="F37" i="2"/>
  <c r="E37" i="2"/>
  <c r="G36" i="2"/>
  <c r="D36" i="2"/>
  <c r="G35" i="2"/>
  <c r="D35" i="2"/>
  <c r="I34" i="2"/>
  <c r="H34" i="2"/>
  <c r="F34" i="2"/>
  <c r="E34" i="2"/>
  <c r="C33" i="2"/>
  <c r="B33" i="2"/>
  <c r="G32" i="2"/>
  <c r="D32" i="2"/>
  <c r="G31" i="2"/>
  <c r="D31" i="2"/>
  <c r="I30" i="2"/>
  <c r="H30" i="2"/>
  <c r="F30" i="2"/>
  <c r="E30" i="2"/>
  <c r="C30" i="2"/>
  <c r="C154" i="2" s="1"/>
  <c r="B30" i="2"/>
  <c r="B154" i="2" s="1"/>
  <c r="G29" i="2"/>
  <c r="D29" i="2"/>
  <c r="G28" i="2"/>
  <c r="D28" i="2"/>
  <c r="G27" i="2"/>
  <c r="D27" i="2"/>
  <c r="G26" i="2"/>
  <c r="D26" i="2"/>
  <c r="G25" i="2"/>
  <c r="D25" i="2"/>
  <c r="G24" i="2"/>
  <c r="D24" i="2"/>
  <c r="I23" i="2"/>
  <c r="H23" i="2"/>
  <c r="G23" i="2" s="1"/>
  <c r="F23" i="2"/>
  <c r="E23" i="2"/>
  <c r="G22" i="2"/>
  <c r="D22" i="2"/>
  <c r="G21" i="2"/>
  <c r="D21" i="2"/>
  <c r="G20" i="2"/>
  <c r="D20" i="2"/>
  <c r="I19" i="2"/>
  <c r="I155" i="2" s="1"/>
  <c r="H19" i="2"/>
  <c r="F19" i="2"/>
  <c r="E19" i="2"/>
  <c r="G18" i="2"/>
  <c r="D18" i="2"/>
  <c r="C17" i="2"/>
  <c r="B17" i="2"/>
  <c r="G16" i="2"/>
  <c r="D16" i="2"/>
  <c r="G15" i="2"/>
  <c r="D15" i="2"/>
  <c r="G14" i="2"/>
  <c r="D14" i="2"/>
  <c r="G13" i="2"/>
  <c r="D13" i="2"/>
  <c r="G12" i="2"/>
  <c r="D12" i="2"/>
  <c r="G11" i="2"/>
  <c r="D11" i="2"/>
  <c r="I10" i="2"/>
  <c r="H10" i="2"/>
  <c r="F10" i="2"/>
  <c r="E10" i="2"/>
  <c r="C10" i="2"/>
  <c r="B10" i="2"/>
  <c r="F21" i="1"/>
  <c r="E21" i="1"/>
  <c r="G19" i="1"/>
  <c r="D19" i="1"/>
  <c r="G17" i="1"/>
  <c r="D17" i="1"/>
  <c r="G14" i="1"/>
  <c r="H13" i="1"/>
  <c r="H21" i="1" s="1"/>
  <c r="E13" i="1"/>
  <c r="D14" i="1"/>
  <c r="F13" i="1"/>
  <c r="I13" i="1"/>
  <c r="C13" i="1"/>
  <c r="C12" i="1" s="1"/>
  <c r="B13" i="1"/>
  <c r="B12" i="1" s="1"/>
  <c r="F12" i="1"/>
  <c r="E12" i="1"/>
  <c r="C21" i="1"/>
  <c r="C22" i="1"/>
  <c r="B22" i="1"/>
  <c r="B21" i="1"/>
  <c r="G36" i="3" l="1"/>
  <c r="G39" i="3"/>
  <c r="F73" i="3"/>
  <c r="F17" i="2"/>
  <c r="I71" i="2"/>
  <c r="E33" i="2"/>
  <c r="D23" i="2"/>
  <c r="D34" i="2"/>
  <c r="E71" i="2"/>
  <c r="G76" i="2"/>
  <c r="G90" i="2"/>
  <c r="H124" i="2"/>
  <c r="G124" i="2" s="1"/>
  <c r="G13" i="1"/>
  <c r="F33" i="2"/>
  <c r="G72" i="2"/>
  <c r="I17" i="3"/>
  <c r="G17" i="3" s="1"/>
  <c r="D13" i="1"/>
  <c r="I21" i="1"/>
  <c r="G21" i="1" s="1"/>
  <c r="G34" i="2"/>
  <c r="D94" i="2"/>
  <c r="G121" i="2"/>
  <c r="D128" i="2"/>
  <c r="D71" i="2"/>
  <c r="D85" i="2"/>
  <c r="D126" i="2"/>
  <c r="G146" i="3"/>
  <c r="D74" i="3"/>
  <c r="G78" i="3"/>
  <c r="G87" i="3"/>
  <c r="G92" i="3"/>
  <c r="D96" i="3"/>
  <c r="G108" i="3"/>
  <c r="H127" i="3"/>
  <c r="H126" i="3" s="1"/>
  <c r="D39" i="3"/>
  <c r="F17" i="3"/>
  <c r="F158" i="3"/>
  <c r="I73" i="3"/>
  <c r="D10" i="3"/>
  <c r="G74" i="3"/>
  <c r="D87" i="3"/>
  <c r="D92" i="3"/>
  <c r="G96" i="3"/>
  <c r="D108" i="3"/>
  <c r="G123" i="3"/>
  <c r="H159" i="3"/>
  <c r="H35" i="3"/>
  <c r="D123" i="3"/>
  <c r="B157" i="3"/>
  <c r="I158" i="3"/>
  <c r="H73" i="3"/>
  <c r="G73" i="3" s="1"/>
  <c r="F127" i="3"/>
  <c r="F126" i="3" s="1"/>
  <c r="F159" i="3" s="1"/>
  <c r="D151" i="3"/>
  <c r="E73" i="3"/>
  <c r="D73" i="3" s="1"/>
  <c r="C157" i="3"/>
  <c r="H17" i="3"/>
  <c r="D20" i="3"/>
  <c r="G25" i="3"/>
  <c r="D32" i="3"/>
  <c r="D128" i="3"/>
  <c r="G130" i="3"/>
  <c r="G139" i="3"/>
  <c r="G151" i="3"/>
  <c r="I35" i="3"/>
  <c r="D36" i="3"/>
  <c r="D25" i="3"/>
  <c r="F35" i="3"/>
  <c r="I127" i="3"/>
  <c r="I126" i="3" s="1"/>
  <c r="D78" i="3"/>
  <c r="G128" i="3"/>
  <c r="D130" i="3"/>
  <c r="D139" i="3"/>
  <c r="G10" i="3"/>
  <c r="G20" i="3"/>
  <c r="G32" i="3"/>
  <c r="E127" i="3"/>
  <c r="E17" i="3"/>
  <c r="E35" i="3"/>
  <c r="D147" i="2"/>
  <c r="G147" i="2"/>
  <c r="E154" i="2"/>
  <c r="D72" i="2"/>
  <c r="G37" i="2"/>
  <c r="I33" i="2"/>
  <c r="I154" i="2"/>
  <c r="F154" i="2"/>
  <c r="D33" i="2"/>
  <c r="D37" i="2"/>
  <c r="G30" i="2"/>
  <c r="H17" i="2"/>
  <c r="H155" i="2"/>
  <c r="E155" i="2"/>
  <c r="G19" i="2"/>
  <c r="I17" i="2"/>
  <c r="E17" i="2"/>
  <c r="D17" i="2" s="1"/>
  <c r="G10" i="2"/>
  <c r="B153" i="2"/>
  <c r="C153" i="2"/>
  <c r="D10" i="2"/>
  <c r="D19" i="2"/>
  <c r="D30" i="2"/>
  <c r="H33" i="2"/>
  <c r="G33" i="2" s="1"/>
  <c r="H71" i="2"/>
  <c r="G71" i="2" s="1"/>
  <c r="G154" i="2" s="1"/>
  <c r="F125" i="2"/>
  <c r="D21" i="1"/>
  <c r="D35" i="3" l="1"/>
  <c r="G155" i="2"/>
  <c r="D154" i="2"/>
  <c r="D17" i="3"/>
  <c r="D158" i="3"/>
  <c r="G126" i="3"/>
  <c r="H157" i="3"/>
  <c r="F157" i="3"/>
  <c r="G35" i="3"/>
  <c r="G157" i="3" s="1"/>
  <c r="H158" i="3"/>
  <c r="E158" i="3"/>
  <c r="G158" i="3"/>
  <c r="G127" i="3"/>
  <c r="G159" i="3"/>
  <c r="E126" i="3"/>
  <c r="E157" i="3" s="1"/>
  <c r="D127" i="3"/>
  <c r="I159" i="3"/>
  <c r="I157" i="3"/>
  <c r="G17" i="2"/>
  <c r="G153" i="2" s="1"/>
  <c r="H154" i="2"/>
  <c r="I153" i="2"/>
  <c r="E153" i="2"/>
  <c r="F124" i="2"/>
  <c r="D125" i="2"/>
  <c r="H153" i="2"/>
  <c r="H18" i="1"/>
  <c r="G18" i="1" s="1"/>
  <c r="I18" i="1"/>
  <c r="D18" i="1"/>
  <c r="F18" i="1"/>
  <c r="F20" i="1" s="1"/>
  <c r="E18" i="1"/>
  <c r="E20" i="1" s="1"/>
  <c r="D20" i="1" s="1"/>
  <c r="C18" i="1"/>
  <c r="C20" i="1" s="1"/>
  <c r="H15" i="1"/>
  <c r="I15" i="1"/>
  <c r="E15" i="1"/>
  <c r="E22" i="1" s="1"/>
  <c r="D22" i="1" s="1"/>
  <c r="F15" i="1"/>
  <c r="F22" i="1" s="1"/>
  <c r="B18" i="1"/>
  <c r="B20" i="1" s="1"/>
  <c r="I22" i="1" l="1"/>
  <c r="I12" i="1"/>
  <c r="I20" i="1" s="1"/>
  <c r="H22" i="1"/>
  <c r="H12" i="1"/>
  <c r="H20" i="1" s="1"/>
  <c r="D126" i="3"/>
  <c r="E159" i="3"/>
  <c r="D124" i="2"/>
  <c r="F153" i="2"/>
  <c r="F155" i="2"/>
  <c r="G15" i="1"/>
  <c r="D15" i="1"/>
  <c r="G22" i="1" l="1"/>
  <c r="G20" i="1"/>
  <c r="D159" i="3"/>
  <c r="D157" i="3"/>
  <c r="D155" i="2"/>
  <c r="D153" i="2"/>
  <c r="D12" i="1"/>
  <c r="G12" i="1"/>
</calcChain>
</file>

<file path=xl/sharedStrings.xml><?xml version="1.0" encoding="utf-8"?>
<sst xmlns="http://schemas.openxmlformats.org/spreadsheetml/2006/main" count="785" uniqueCount="176">
  <si>
    <t>mii lei</t>
  </si>
  <si>
    <t xml:space="preserve">    Programul national  de diabet zaharat, din care:</t>
  </si>
  <si>
    <t xml:space="preserve">    -  materiale sanitare, din care:</t>
  </si>
  <si>
    <t>Programul national de supleere a functiei renale la bolnavii cu insuficienta renala cronica</t>
  </si>
  <si>
    <t>Total programe nationale de sanatate curative</t>
  </si>
  <si>
    <t>Medicamente pentru boli cronice cu risc crescut utilizate in programele nationale cu scop curativ</t>
  </si>
  <si>
    <t>Materiale sanitare specifice utilizate in programele nationale cu scop curativ</t>
  </si>
  <si>
    <t xml:space="preserve">         EXECUTIA  PROGRAMELOR NATIONALE DE SANATATE CURATIVE </t>
  </si>
  <si>
    <t xml:space="preserve">                    DENUMIRE INDICATOR</t>
  </si>
  <si>
    <r>
      <t xml:space="preserve">Total,    
   </t>
    </r>
    <r>
      <rPr>
        <b/>
        <i/>
        <sz val="10"/>
        <rFont val="Arial"/>
        <family val="2"/>
      </rPr>
      <t>din car</t>
    </r>
    <r>
      <rPr>
        <b/>
        <sz val="10"/>
        <rFont val="Arial"/>
        <family val="2"/>
      </rPr>
      <t>e:</t>
    </r>
  </si>
  <si>
    <t>Spital</t>
  </si>
  <si>
    <t>Ambulatoriu</t>
  </si>
  <si>
    <t>2=3+4</t>
  </si>
  <si>
    <t>5=6+7</t>
  </si>
  <si>
    <t>x</t>
  </si>
  <si>
    <t>Credite bugetare, aprobate
an 2022</t>
  </si>
  <si>
    <t>CASA DE ASIGURARI DE SANATATE-GALATI</t>
  </si>
  <si>
    <t>Credite bugetare semestrul I
 2022</t>
  </si>
  <si>
    <t>Sume alocate de casa de asigurari  de  sanatate cumulat - la data de 30.06.2022</t>
  </si>
  <si>
    <t>LA 30 IUNIE 2022</t>
  </si>
  <si>
    <t>Sume alocate de casa de asigurari  de  sanatate luna curenta - IUNIE 2022</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</si>
  <si>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</si>
  <si>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 copii</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</si>
  <si>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 adulti</t>
  </si>
  <si>
    <t xml:space="preserve">    -  medicamente</t>
  </si>
  <si>
    <t>Programul national de oncologie, din care:</t>
  </si>
  <si>
    <t>Subprogramul de tratament medicamentos al bolnavilor cu afectiuni oncologice (adulti si copii)</t>
  </si>
  <si>
    <t>Subprogramul de monitorizare a evolutiei bolii la pacientii cu afectiuni oncologice prin PET-CT (adulti si copii)</t>
  </si>
  <si>
    <t>Subprogramul de reconstructie mamara dupa afectiuni oncologice prin endoprotezare</t>
  </si>
  <si>
    <t xml:space="preserve">Subprogramul de diagnostic si de monitorizare a bolii reziduale a bolnavilor cu leucemiei acute prin imunofenotipare, examen citogenetic si/sau FISH si examen de biologie moleculara la copii si adulti </t>
  </si>
  <si>
    <t>Subprogramul de radioterapie a bolnavilor cu afectiuni oncologice realizate in regim de spitalizare de zi (adulti si copii)</t>
  </si>
  <si>
    <t>Subprogramul de diagnostic genetic al tumorilor solide maligne (sarcom Ewing si neuroblastom) la copii si adulti</t>
  </si>
  <si>
    <t xml:space="preserve">          - copii cu diabet zaharat insulinodepent automonitorizati </t>
  </si>
  <si>
    <t xml:space="preserve">           - adulti cu diabet zaharat insulinodepent automonitorizati </t>
  </si>
  <si>
    <t xml:space="preserve">    -  Sume pentru evaluarea  periodica a  bolnavilor cu diabet zaharat  prin dozarea hemoglobinei glicozilate (HbA1c) - Asistenta medicala pentru specialitati paraclinice</t>
  </si>
  <si>
    <t xml:space="preserve"> - pompe insulina si materiale consumabile, sisteme pompa de insulina cu senzori de monitorizare continua a glicemiei si sisteme monitorizare continua a glicemiei, din care:</t>
  </si>
  <si>
    <t xml:space="preserve">     - pompe insulina</t>
  </si>
  <si>
    <t xml:space="preserve">     - seturi consumabile pentru pompele de insulina</t>
  </si>
  <si>
    <t xml:space="preserve">     - sisteme pompa de insulina cu senzori de monitorizare continua a glicemiei</t>
  </si>
  <si>
    <t xml:space="preserve">     - sisteme monitorizare continua a glicemiei</t>
  </si>
  <si>
    <t xml:space="preserve">     - consumabile sisteme monitorizare continua a glicemiei</t>
  </si>
  <si>
    <t xml:space="preserve">     - consumabile  sisteme pompa de insulina cu senzori de monitorizare continua a glicemiei</t>
  </si>
  <si>
    <r>
      <t xml:space="preserve">Programul national de transplant de organe, tesuturi si celule de origine umana, </t>
    </r>
    <r>
      <rPr>
        <i/>
        <sz val="10"/>
        <rFont val="Arial"/>
        <family val="2"/>
        <charset val="238"/>
      </rPr>
      <t>din care:</t>
    </r>
  </si>
  <si>
    <t xml:space="preserve">    - Stare posttransplant </t>
  </si>
  <si>
    <t xml:space="preserve">    - Transplant hepatic tratati pentru recidiva hepatitei cronice </t>
  </si>
  <si>
    <r>
      <t xml:space="preserve"> Programul national de tratament pentru boli rare, </t>
    </r>
    <r>
      <rPr>
        <i/>
        <sz val="10"/>
        <rFont val="Arial"/>
        <family val="2"/>
        <charset val="238"/>
      </rPr>
      <t>din care:</t>
    </r>
  </si>
  <si>
    <t xml:space="preserve">    - materiale sanitare, din care:</t>
  </si>
  <si>
    <t xml:space="preserve">    - Osteogeneza imperfecta - tije telescopice </t>
  </si>
  <si>
    <t xml:space="preserve">    - Epidermoliza buloasa</t>
  </si>
  <si>
    <t xml:space="preserve">    - medicamente, din care:</t>
  </si>
  <si>
    <t xml:space="preserve">    - Boli neurologice degenerative/inflamator-imune forme cronice</t>
  </si>
  <si>
    <t xml:space="preserve">    - Boli neurologice degenerative/inflamator-imune forme acute-urgente neurologice </t>
  </si>
  <si>
    <t xml:space="preserve">    - Scleroza laterala amiotrofica </t>
  </si>
  <si>
    <t xml:space="preserve">    - Osteogeneza imperfecta </t>
  </si>
  <si>
    <t xml:space="preserve">    - HTAP </t>
  </si>
  <si>
    <t xml:space="preserve">    - Boala Fabry </t>
  </si>
  <si>
    <t xml:space="preserve">    - Boala Pompe </t>
  </si>
  <si>
    <t xml:space="preserve">    - Tirozinemie </t>
  </si>
  <si>
    <t xml:space="preserve">    - boala Hunter</t>
  </si>
  <si>
    <t xml:space="preserve">    - boal Hurler</t>
  </si>
  <si>
    <t xml:space="preserve">    - Afibrinogenemie</t>
  </si>
  <si>
    <t xml:space="preserve">    - Mucoviscidoza adulti  </t>
  </si>
  <si>
    <t xml:space="preserve">    - Mucoviscidoza copii  </t>
  </si>
  <si>
    <t xml:space="preserve">   -  Sindromul Prader Willi </t>
  </si>
  <si>
    <t xml:space="preserve">   -  Sindromul SIDPU</t>
  </si>
  <si>
    <t xml:space="preserve">   -  Scleroza sisitemica si ulcere digitale evolutive</t>
  </si>
  <si>
    <t xml:space="preserve">   -  Amiloidoza cu transtiretina</t>
  </si>
  <si>
    <t xml:space="preserve">  -   Hiperfenilalaninemie la bolnavii diagnosticati cu fenilcetonurie sau deficit de tetrahidrobiopterina</t>
  </si>
  <si>
    <t xml:space="preserve">  -   Purpura trombocitopenica imuna cronica </t>
  </si>
  <si>
    <t xml:space="preserve">  -   Scleroza tuberoasa</t>
  </si>
  <si>
    <t xml:space="preserve">   - Fibroza pulmonara idiopatica</t>
  </si>
  <si>
    <t xml:space="preserve">   - Duchenne</t>
  </si>
  <si>
    <t xml:space="preserve">   - Angioedem ereditar</t>
  </si>
  <si>
    <t xml:space="preserve">   - Neuropatie optica ereditara Leber</t>
  </si>
  <si>
    <t xml:space="preserve">   - Atrofie musculara spinala</t>
  </si>
  <si>
    <t xml:space="preserve">   -  Boala Castelman</t>
  </si>
  <si>
    <t xml:space="preserve">   -  Mucopolizaharidoza IVA (sindromul Morquio)</t>
  </si>
  <si>
    <t xml:space="preserve">   -  Limfangioleiomiomatoză</t>
  </si>
  <si>
    <t xml:space="preserve">   -  Deficit de tripeptidil peptidaza 1 TPP1</t>
  </si>
  <si>
    <t xml:space="preserve">  -  Hemoglobinurie paroxistica nocturna</t>
  </si>
  <si>
    <t xml:space="preserve">   - Sindrom hemolitic uremic atipic (SHUa)</t>
  </si>
  <si>
    <t>Programul national de tratament al bolilor neurologice</t>
  </si>
  <si>
    <r>
      <t xml:space="preserve"> Programul national de tratament al hemofiliei si talasemiei,</t>
    </r>
    <r>
      <rPr>
        <i/>
        <sz val="10"/>
        <rFont val="Arial"/>
        <family val="2"/>
        <charset val="238"/>
      </rPr>
      <t xml:space="preserve"> din care:</t>
    </r>
  </si>
  <si>
    <t xml:space="preserve">    - Hemofilie FARA inhibitori, din care:</t>
  </si>
  <si>
    <t xml:space="preserve">    - Profilaxie continua</t>
  </si>
  <si>
    <t xml:space="preserve">    - Profilaxie intermitenta</t>
  </si>
  <si>
    <t xml:space="preserve">    - Hemofilie cu substitutie "on demand"</t>
  </si>
  <si>
    <t xml:space="preserve">    - Hemofilie CU inhibitori, din care:</t>
  </si>
  <si>
    <t xml:space="preserve">     - Tratament sangerare</t>
  </si>
  <si>
    <t xml:space="preserve">    - Hemofilie cu interventii chirurgicale</t>
  </si>
  <si>
    <t xml:space="preserve">   -  Hemofilie dobandita</t>
  </si>
  <si>
    <t xml:space="preserve">    - Deficit congenital de factor VII</t>
  </si>
  <si>
    <t xml:space="preserve">  -  Trombastenia Glanzmann</t>
  </si>
  <si>
    <t xml:space="preserve">    - Talasemie  </t>
  </si>
  <si>
    <r>
      <t xml:space="preserve">Programul national de tratament al surditatii prin proteze auditive implantabile (implant cohlear si proteze auditive), </t>
    </r>
    <r>
      <rPr>
        <i/>
        <sz val="10"/>
        <rFont val="Arial"/>
        <family val="2"/>
        <charset val="238"/>
      </rPr>
      <t>din care:</t>
    </r>
  </si>
  <si>
    <t xml:space="preserve">    - Implanturi cohleare </t>
  </si>
  <si>
    <t xml:space="preserve">    - Proteze auditive cu ancorare osoasa BAHA </t>
  </si>
  <si>
    <t xml:space="preserve">    - Proteze implantabile de ureche medie</t>
  </si>
  <si>
    <t xml:space="preserve">    - Procesoare de sunet</t>
  </si>
  <si>
    <r>
      <t xml:space="preserve">Programul national de boli endocrine, </t>
    </r>
    <r>
      <rPr>
        <i/>
        <sz val="10"/>
        <rFont val="Arial"/>
        <family val="2"/>
        <charset val="238"/>
      </rPr>
      <t>din care:</t>
    </r>
  </si>
  <si>
    <t xml:space="preserve">    - Osteoporoză  </t>
  </si>
  <si>
    <t xml:space="preserve">    - Guşa prin tireomegalie datorata carentei de iod </t>
  </si>
  <si>
    <t xml:space="preserve">    - Guşa prin prin tireomegalie datorata proliferarii maligne </t>
  </si>
  <si>
    <r>
      <t xml:space="preserve">Programul national de ortopedie, </t>
    </r>
    <r>
      <rPr>
        <i/>
        <sz val="10"/>
        <rFont val="Arial"/>
        <family val="2"/>
        <charset val="238"/>
      </rPr>
      <t>din care:</t>
    </r>
  </si>
  <si>
    <t xml:space="preserve">    - Endoprotezati - copii</t>
  </si>
  <si>
    <t xml:space="preserve">    - Endoprotezare articulara tumorală - copii</t>
  </si>
  <si>
    <t xml:space="preserve">    - Implant segmentar coloană - copii</t>
  </si>
  <si>
    <t xml:space="preserve">    - tratamentul copiilor cu malformatii congenitale grave vertebrale care necesita instrumentatie specifica</t>
  </si>
  <si>
    <t xml:space="preserve">    - Endoprotezati - adulti</t>
  </si>
  <si>
    <t xml:space="preserve">    - Endoprotezare articulara tumorală - adulti</t>
  </si>
  <si>
    <t xml:space="preserve">    - Implant segmentar coloană - adulti</t>
  </si>
  <si>
    <t xml:space="preserve">    - Chirurgie spinala - adulti</t>
  </si>
  <si>
    <t xml:space="preserve">    - Adulti cu instabilitate articulara tratat prin implanturi de fixare</t>
  </si>
  <si>
    <t xml:space="preserve">    - Tratamentul instabilităţilor articulare cronice la copil, prin implanturi de fixare</t>
  </si>
  <si>
    <r>
      <t xml:space="preserve">Programul national de terapie intensiva a insuficientei hepatice - </t>
    </r>
    <r>
      <rPr>
        <sz val="10"/>
        <rFont val="Arial"/>
        <family val="2"/>
        <charset val="238"/>
      </rPr>
      <t>materiale sanitare</t>
    </r>
  </si>
  <si>
    <r>
      <t xml:space="preserve">Programul national de boli cardiovasculare, </t>
    </r>
    <r>
      <rPr>
        <i/>
        <sz val="10"/>
        <rFont val="Arial"/>
        <family val="2"/>
        <charset val="238"/>
      </rPr>
      <t>din care:</t>
    </r>
  </si>
  <si>
    <t xml:space="preserve">  -  proceduri de dilatare percutana </t>
  </si>
  <si>
    <t xml:space="preserve">  -  proceduri terapeutice de electrofiziologie </t>
  </si>
  <si>
    <t xml:space="preserve">  -  stimulatoare cardiace </t>
  </si>
  <si>
    <t xml:space="preserve">  -  defibrilatoare interne </t>
  </si>
  <si>
    <t xml:space="preserve">  -  stimulatoare de resincronizare cardiaca </t>
  </si>
  <si>
    <t xml:space="preserve">  -  chirurgie cardiovasculara - adulti  </t>
  </si>
  <si>
    <t xml:space="preserve">  -  chirurgie cardiovasculara - copii  </t>
  </si>
  <si>
    <t xml:space="preserve">  -  chirurgie vasculara </t>
  </si>
  <si>
    <t xml:space="preserve">  -  copii cu malformatii cardiace congenitale tratati prin interventii de cardiologie interventionala</t>
  </si>
  <si>
    <t xml:space="preserve">  -  tratament anevrisme aortice prin tehnici hibride</t>
  </si>
  <si>
    <t xml:space="preserve">  -   tratament stenoze aortice, declaraţi inoperabili sau cu risc chirurgical foarte mare,  prin tehnici transcateter</t>
  </si>
  <si>
    <t xml:space="preserve">  -  tratament insuficienţă cardiacă in stadiul terminal prin asistare mecanică a circulaţiei pe termen lung</t>
  </si>
  <si>
    <t xml:space="preserve">  -   tratament aritmii complexe prin proceduri de ablaţie</t>
  </si>
  <si>
    <t xml:space="preserve">  -  adulti cu malformatii cardiace congenitale tratati prin interventii de cardiologie interventionala</t>
  </si>
  <si>
    <r>
      <t xml:space="preserve">Programul national de sanatate mintala, </t>
    </r>
    <r>
      <rPr>
        <sz val="10"/>
        <rFont val="Arial"/>
        <family val="2"/>
        <charset val="238"/>
      </rPr>
      <t>din care:</t>
    </r>
  </si>
  <si>
    <t xml:space="preserve">  - medicamente - tratament subsituit</t>
  </si>
  <si>
    <t xml:space="preserve">  -  materiale sanitare - teste pt depistarea prezentei drogurilor in urina bolnavilor</t>
  </si>
  <si>
    <r>
      <t xml:space="preserve">Programul national de diagnostic si tratament cu ajutorul aparaturii de inalta performanta, </t>
    </r>
    <r>
      <rPr>
        <i/>
        <sz val="10"/>
        <rFont val="Arial"/>
        <family val="2"/>
        <charset val="238"/>
      </rPr>
      <t>din care:</t>
    </r>
  </si>
  <si>
    <r>
      <t xml:space="preserve">   - Subprogramul de radiologie interventionala,</t>
    </r>
    <r>
      <rPr>
        <b/>
        <sz val="10"/>
        <rFont val="Arial"/>
        <family val="2"/>
        <charset val="238"/>
      </rPr>
      <t xml:space="preserve"> </t>
    </r>
    <r>
      <rPr>
        <i/>
        <sz val="10"/>
        <rFont val="Arial"/>
        <family val="2"/>
        <charset val="238"/>
      </rPr>
      <t xml:space="preserve">din care: </t>
    </r>
  </si>
  <si>
    <t xml:space="preserve">   - servicii medicale, din care:</t>
  </si>
  <si>
    <t xml:space="preserve">  -  tratamente Gamma-Knife </t>
  </si>
  <si>
    <t xml:space="preserve">   - materiale sanitare, din care:</t>
  </si>
  <si>
    <t xml:space="preserve">  -  afectiuni cerebrovasculare </t>
  </si>
  <si>
    <t xml:space="preserve">  -  stimulatoare cerebrale implantabile</t>
  </si>
  <si>
    <t xml:space="preserve">  -  pompe implantabile</t>
  </si>
  <si>
    <t xml:space="preserve">  -  afectiuni vasculare periferice</t>
  </si>
  <si>
    <t xml:space="preserve">  -  afectiuni ale coloanei vertebrale </t>
  </si>
  <si>
    <t xml:space="preserve">  -  afectiuni oncologice</t>
  </si>
  <si>
    <t xml:space="preserve">  -  hemoragii acute sau cronice</t>
  </si>
  <si>
    <t xml:space="preserve">  -  distonii musculare   </t>
  </si>
  <si>
    <r>
      <t xml:space="preserve">   - Subprogramul de diagnostic si tratament al epilepsiei rezistente la tratamentul medicamentos, </t>
    </r>
    <r>
      <rPr>
        <i/>
        <sz val="10"/>
        <rFont val="Arial"/>
        <family val="2"/>
        <charset val="238"/>
      </rPr>
      <t>din care:</t>
    </r>
  </si>
  <si>
    <t xml:space="preserve">  - epilepsie rezistenta la tratament medicamentos tratati prin proceduri microchirugicale</t>
  </si>
  <si>
    <t xml:space="preserve">  -  epilepsie rezistenta la tratament medicamentos tratati prin implant de stimulator al nervului vag</t>
  </si>
  <si>
    <t xml:space="preserve">  -  epilepsie rezistenta la tratament medicamentos tratati prin implant dispozitiv stimulare cerebrală profundă</t>
  </si>
  <si>
    <t xml:space="preserve">   -  inlocuire generator implantabil al stimulatorului nervului vag</t>
  </si>
  <si>
    <t xml:space="preserve">  -  Subprogramul de tratament al hidrocefaliei congenitale sau dobandite la copil</t>
  </si>
  <si>
    <t xml:space="preserve">  - Subprogramul de tratament al durerii neuropate prin implant de neurostimulator medular</t>
  </si>
  <si>
    <t>Programul national de PET-CT, din care:</t>
  </si>
  <si>
    <t xml:space="preserve">  - ONCOLOGIE</t>
  </si>
  <si>
    <r>
      <t xml:space="preserve">Sume pentru medicamente utilizate in programele nationale cu scop curativ care fac obiectul contractelor de tip </t>
    </r>
    <r>
      <rPr>
        <b/>
        <sz val="11"/>
        <rFont val="Arial"/>
        <family val="2"/>
        <charset val="238"/>
      </rPr>
      <t>COST VOLUM</t>
    </r>
    <r>
      <rPr>
        <b/>
        <sz val="10"/>
        <rFont val="Arial"/>
        <family val="2"/>
        <charset val="238"/>
      </rPr>
      <t xml:space="preserve">, </t>
    </r>
    <r>
      <rPr>
        <sz val="10"/>
        <rFont val="Arial"/>
        <family val="2"/>
        <charset val="238"/>
      </rPr>
      <t>din care:</t>
    </r>
  </si>
  <si>
    <t xml:space="preserve">  -  Subprogramul de tratament medicamentos al bolnavilor cu afectiuni oncologice (adulti si copii)</t>
  </si>
  <si>
    <t xml:space="preserve">  -  Programul national de tratament pentru boli rare  (purpura trombocitopenica)</t>
  </si>
  <si>
    <t xml:space="preserve">  -  Programul national de tratament pentru boli rare (medicamente incluse conditionat)</t>
  </si>
  <si>
    <t xml:space="preserve">  -  Programul national de tratament pentru boli rare (mucoviscidoza)</t>
  </si>
  <si>
    <t xml:space="preserve">  -  Programul national de tratament al bolilor neurologice</t>
  </si>
  <si>
    <t>CASA DE ASIGURARI DE SANATATE GALATI</t>
  </si>
  <si>
    <t>LA 30.06.2022</t>
  </si>
  <si>
    <t>Sume alocate de casa de asigurari  de  sanatate luna curenta -IUNIE 2022</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</si>
  <si>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 ADULTI</t>
  </si>
  <si>
    <t xml:space="preserve">  -activitate curenta</t>
  </si>
  <si>
    <t>RASPUNDEM DE EXACTITATEA SI CORECTITUDINEA DATELOR TRANSMISE</t>
  </si>
  <si>
    <t xml:space="preserve">         DIRECTOR GENERAL ,</t>
  </si>
  <si>
    <t>DIRECTOR  ECONOMIC,</t>
  </si>
  <si>
    <t xml:space="preserve">        TODERASC GEORGE</t>
  </si>
  <si>
    <t xml:space="preserve">  PETCU IULIA-SIMONA </t>
  </si>
  <si>
    <t xml:space="preserve"> SEF SERVICIU,</t>
  </si>
  <si>
    <t xml:space="preserve">ORMAN FANICA </t>
  </si>
  <si>
    <t>Intocmit,</t>
  </si>
  <si>
    <t>Drozan Mihaela</t>
  </si>
  <si>
    <t xml:space="preserve">    -  medicamente din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</si>
</sst>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_(* #,##0.00_);_(* \(#,##0.00\);_(* &quot;-&quot;??_);_(@_)"/>
  </numFmts>
  <fonts count="23" x14ac:knownFonts="1">
    <font>
      <sz val="10"/>
      <name val="Arial"/>
      <charset val="238"/>
    </font>
    <font>
      <sz val="10"/>
      <name val="Arial"/>
      <family val="2"/>
      <charset val="238"/>
    </font>
    <font>
      <b/>
      <sz val="14"/>
      <name val="Arial"/>
      <family val="2"/>
    </font>
    <font>
      <b/>
      <sz val="10"/>
      <name val="Arial"/>
      <family val="2"/>
      <charset val="238"/>
    </font>
    <font>
      <b/>
      <sz val="11"/>
      <name val="Arial"/>
      <family val="2"/>
    </font>
    <font>
      <b/>
      <sz val="10"/>
      <name val="Arial"/>
      <family val="2"/>
    </font>
    <font>
      <b/>
      <i/>
      <sz val="10"/>
      <name val="Arial"/>
      <family val="2"/>
      <charset val="238"/>
    </font>
    <font>
      <b/>
      <i/>
      <sz val="8"/>
      <name val="Arial"/>
      <family val="2"/>
      <charset val="238"/>
    </font>
    <font>
      <b/>
      <sz val="8"/>
      <name val="Arial"/>
      <family val="2"/>
    </font>
    <font>
      <sz val="10"/>
      <name val="Arial"/>
      <family val="2"/>
      <charset val="238"/>
    </font>
    <font>
      <i/>
      <sz val="10"/>
      <name val="Arial"/>
      <family val="2"/>
      <charset val="238"/>
    </font>
    <font>
      <sz val="10"/>
      <color indexed="10"/>
      <name val="Arial"/>
      <family val="2"/>
      <charset val="238"/>
    </font>
    <font>
      <b/>
      <i/>
      <sz val="9"/>
      <name val="Arial"/>
      <family val="2"/>
      <charset val="238"/>
    </font>
    <font>
      <b/>
      <sz val="12"/>
      <color indexed="10"/>
      <name val="Arial"/>
      <family val="2"/>
      <charset val="238"/>
    </font>
    <font>
      <sz val="10"/>
      <name val="Arial"/>
      <family val="2"/>
    </font>
    <font>
      <b/>
      <sz val="13"/>
      <name val="Arial"/>
      <family val="2"/>
    </font>
    <font>
      <b/>
      <i/>
      <sz val="10"/>
      <name val="Arial"/>
      <family val="2"/>
    </font>
    <font>
      <b/>
      <i/>
      <sz val="9"/>
      <name val="Arial"/>
      <family val="2"/>
    </font>
    <font>
      <b/>
      <sz val="14"/>
      <color rgb="FFFF0000"/>
      <name val="Arial"/>
      <family val="2"/>
    </font>
    <font>
      <sz val="10"/>
      <color rgb="FFFF0000"/>
      <name val="Arial"/>
      <family val="2"/>
    </font>
    <font>
      <sz val="9"/>
      <name val="Arial"/>
      <family val="2"/>
    </font>
    <font>
      <i/>
      <sz val="10"/>
      <color indexed="8"/>
      <name val="Arial"/>
      <family val="2"/>
      <charset val="238"/>
    </font>
    <font>
      <b/>
      <sz val="11"/>
      <name val="Arial"/>
      <family val="2"/>
      <charset val="23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2">
    <xf numFmtId="0" fontId="0" fillId="0" borderId="0"/>
    <xf numFmtId="0" fontId="1" fillId="0" borderId="0"/>
    <xf numFmtId="0" fontId="1" fillId="0" borderId="0"/>
    <xf numFmtId="165" fontId="1" fillId="0" borderId="0" applyFont="0" applyFill="0" applyBorder="0" applyAlignment="0" applyProtection="0"/>
    <xf numFmtId="3" fontId="1" fillId="0" borderId="0"/>
    <xf numFmtId="0" fontId="14" fillId="0" borderId="0"/>
    <xf numFmtId="0" fontId="14" fillId="0" borderId="0"/>
    <xf numFmtId="0" fontId="1" fillId="0" borderId="0"/>
    <xf numFmtId="0" fontId="1" fillId="0" borderId="0"/>
    <xf numFmtId="0" fontId="9" fillId="0" borderId="0"/>
    <xf numFmtId="0" fontId="1" fillId="0" borderId="0"/>
    <xf numFmtId="9" fontId="14" fillId="0" borderId="0" applyFont="0" applyFill="0" applyBorder="0" applyAlignment="0" applyProtection="0"/>
    <xf numFmtId="9" fontId="1" fillId="0" borderId="0" applyFont="0" applyFill="0" applyBorder="0" applyAlignment="0" applyProtection="0"/>
    <xf numFmtId="0" fontId="9" fillId="0" borderId="0"/>
    <xf numFmtId="165"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cellStyleXfs>
  <cellXfs count="114">
    <xf numFmtId="0" fontId="0" fillId="0" borderId="0" xfId="0"/>
    <xf numFmtId="164" fontId="2" fillId="0" borderId="0" xfId="1" applyNumberFormat="1" applyFont="1" applyFill="1"/>
    <xf numFmtId="164" fontId="1" fillId="0" borderId="0" xfId="1" applyNumberFormat="1" applyFill="1"/>
    <xf numFmtId="164" fontId="7" fillId="0" borderId="0" xfId="1" applyNumberFormat="1" applyFont="1" applyFill="1"/>
    <xf numFmtId="3" fontId="8" fillId="0" borderId="0" xfId="1" applyNumberFormat="1" applyFont="1" applyFill="1"/>
    <xf numFmtId="4" fontId="3" fillId="0" borderId="1" xfId="1" applyNumberFormat="1" applyFont="1" applyFill="1" applyBorder="1" applyAlignment="1">
      <alignment horizontal="right" wrapText="1"/>
    </xf>
    <xf numFmtId="164" fontId="3" fillId="0" borderId="1" xfId="2" applyNumberFormat="1" applyFont="1" applyFill="1" applyBorder="1" applyAlignment="1">
      <alignment wrapText="1"/>
    </xf>
    <xf numFmtId="164" fontId="10" fillId="0" borderId="1" xfId="1" applyNumberFormat="1" applyFont="1" applyFill="1" applyBorder="1" applyAlignment="1">
      <alignment horizontal="left"/>
    </xf>
    <xf numFmtId="164" fontId="1" fillId="0" borderId="0" xfId="1" applyNumberFormat="1" applyFill="1" applyBorder="1"/>
    <xf numFmtId="164" fontId="1" fillId="0" borderId="0" xfId="1" applyNumberFormat="1" applyFont="1" applyFill="1" applyBorder="1"/>
    <xf numFmtId="164" fontId="3" fillId="0" borderId="1" xfId="1" applyNumberFormat="1" applyFont="1" applyFill="1" applyBorder="1" applyAlignment="1">
      <alignment horizontal="left" vertical="center" wrapText="1"/>
    </xf>
    <xf numFmtId="164" fontId="3" fillId="0" borderId="1"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4" fontId="6" fillId="0" borderId="0" xfId="2" applyNumberFormat="1" applyFont="1" applyFill="1" applyBorder="1" applyAlignment="1">
      <alignment wrapText="1"/>
    </xf>
    <xf numFmtId="164" fontId="12" fillId="0" borderId="0" xfId="1" applyNumberFormat="1" applyFont="1" applyFill="1" applyBorder="1"/>
    <xf numFmtId="164" fontId="3" fillId="0" borderId="0" xfId="1" applyNumberFormat="1" applyFont="1" applyFill="1" applyBorder="1" applyAlignment="1">
      <alignment horizontal="center"/>
    </xf>
    <xf numFmtId="164" fontId="15" fillId="0" borderId="0" xfId="1" applyNumberFormat="1" applyFont="1" applyFill="1"/>
    <xf numFmtId="0" fontId="5" fillId="0" borderId="1" xfId="16" applyFont="1" applyFill="1" applyBorder="1" applyAlignment="1" applyProtection="1">
      <alignment horizontal="center" vertical="center" wrapText="1"/>
    </xf>
    <xf numFmtId="3" fontId="17" fillId="0" borderId="1" xfId="15" applyNumberFormat="1" applyFont="1" applyFill="1" applyBorder="1" applyAlignment="1" applyProtection="1">
      <alignment horizontal="center" vertical="center" wrapText="1"/>
    </xf>
    <xf numFmtId="0" fontId="16" fillId="0" borderId="1" xfId="16" applyFont="1" applyFill="1" applyBorder="1" applyAlignment="1" applyProtection="1">
      <alignment horizontal="center" vertical="center" wrapText="1"/>
    </xf>
    <xf numFmtId="164" fontId="1" fillId="0" borderId="1" xfId="1" applyNumberFormat="1" applyFill="1" applyBorder="1"/>
    <xf numFmtId="164" fontId="1" fillId="2" borderId="0" xfId="1" applyNumberFormat="1" applyFill="1"/>
    <xf numFmtId="0" fontId="5" fillId="2" borderId="1" xfId="16" applyFont="1" applyFill="1" applyBorder="1" applyAlignment="1">
      <alignment horizontal="center" vertical="center" wrapText="1"/>
    </xf>
    <xf numFmtId="164" fontId="7" fillId="2" borderId="0" xfId="1" applyNumberFormat="1" applyFont="1" applyFill="1"/>
    <xf numFmtId="3" fontId="8" fillId="2" borderId="0" xfId="1" applyNumberFormat="1" applyFont="1" applyFill="1"/>
    <xf numFmtId="164" fontId="14" fillId="2" borderId="0" xfId="1" applyNumberFormat="1" applyFont="1" applyFill="1"/>
    <xf numFmtId="0" fontId="16" fillId="2" borderId="1" xfId="16" applyFont="1" applyFill="1" applyBorder="1" applyAlignment="1" applyProtection="1">
      <alignment horizontal="center" vertical="center" wrapText="1"/>
    </xf>
    <xf numFmtId="0" fontId="5" fillId="2" borderId="1" xfId="16" applyFont="1" applyFill="1" applyBorder="1" applyAlignment="1" applyProtection="1">
      <alignment horizontal="center" vertical="center" wrapText="1"/>
    </xf>
    <xf numFmtId="164" fontId="6" fillId="2" borderId="0" xfId="1" applyNumberFormat="1" applyFont="1" applyFill="1" applyAlignment="1">
      <alignment horizontal="right"/>
    </xf>
    <xf numFmtId="4" fontId="3" fillId="0" borderId="1" xfId="1" applyNumberFormat="1" applyFont="1" applyBorder="1" applyAlignment="1">
      <alignment horizontal="right" wrapText="1"/>
    </xf>
    <xf numFmtId="164" fontId="1" fillId="2" borderId="0" xfId="1" applyNumberFormat="1" applyFill="1"/>
    <xf numFmtId="4" fontId="3" fillId="2" borderId="1" xfId="1" applyNumberFormat="1" applyFont="1" applyFill="1" applyBorder="1" applyAlignment="1">
      <alignment horizontal="right" wrapText="1"/>
    </xf>
    <xf numFmtId="164" fontId="1" fillId="2" borderId="1" xfId="1" applyNumberFormat="1" applyFill="1" applyBorder="1"/>
    <xf numFmtId="164" fontId="3" fillId="2" borderId="0" xfId="1" applyNumberFormat="1" applyFont="1" applyFill="1" applyAlignment="1"/>
    <xf numFmtId="4" fontId="3" fillId="2" borderId="1" xfId="1" applyNumberFormat="1" applyFont="1" applyFill="1" applyBorder="1" applyAlignment="1">
      <alignment horizontal="center" wrapText="1"/>
    </xf>
    <xf numFmtId="164" fontId="19" fillId="2" borderId="0" xfId="1" applyNumberFormat="1" applyFont="1" applyFill="1"/>
    <xf numFmtId="0" fontId="20" fillId="3" borderId="1" xfId="2" applyFont="1" applyFill="1" applyBorder="1" applyAlignment="1">
      <alignment wrapText="1"/>
    </xf>
    <xf numFmtId="164" fontId="1" fillId="2" borderId="0" xfId="1" applyNumberFormat="1" applyFill="1" applyBorder="1"/>
    <xf numFmtId="164" fontId="10" fillId="0" borderId="1" xfId="1" applyNumberFormat="1" applyFont="1" applyBorder="1"/>
    <xf numFmtId="4" fontId="1" fillId="0" borderId="1" xfId="1" applyNumberFormat="1" applyBorder="1" applyAlignment="1">
      <alignment horizontal="right" wrapText="1"/>
    </xf>
    <xf numFmtId="164" fontId="1" fillId="0" borderId="0" xfId="1" applyNumberFormat="1"/>
    <xf numFmtId="164" fontId="18" fillId="2" borderId="0" xfId="1" applyNumberFormat="1" applyFont="1" applyFill="1"/>
    <xf numFmtId="164" fontId="3" fillId="2" borderId="0" xfId="1" applyNumberFormat="1" applyFont="1" applyFill="1" applyAlignment="1">
      <alignment horizontal="center"/>
    </xf>
    <xf numFmtId="164" fontId="4" fillId="2" borderId="0" xfId="1" applyNumberFormat="1" applyFont="1" applyFill="1" applyAlignment="1">
      <alignment horizontal="center" wrapText="1"/>
    </xf>
    <xf numFmtId="164" fontId="5" fillId="2" borderId="0" xfId="1" applyNumberFormat="1" applyFont="1" applyFill="1" applyAlignment="1">
      <alignment wrapText="1"/>
    </xf>
    <xf numFmtId="164" fontId="3" fillId="2" borderId="0" xfId="1" applyNumberFormat="1" applyFont="1" applyFill="1"/>
    <xf numFmtId="4" fontId="1" fillId="2" borderId="1" xfId="1" applyNumberFormat="1" applyFill="1" applyBorder="1" applyAlignment="1">
      <alignment horizontal="right" wrapText="1"/>
    </xf>
    <xf numFmtId="4" fontId="1" fillId="2" borderId="1" xfId="1" applyNumberFormat="1" applyFont="1" applyFill="1" applyBorder="1" applyAlignment="1">
      <alignment horizontal="right" wrapText="1"/>
    </xf>
    <xf numFmtId="164" fontId="11" fillId="2" borderId="1" xfId="1" applyNumberFormat="1" applyFont="1" applyFill="1" applyBorder="1"/>
    <xf numFmtId="164" fontId="3" fillId="2" borderId="0" xfId="1" applyNumberFormat="1" applyFont="1" applyFill="1" applyBorder="1" applyAlignment="1">
      <alignment horizontal="right"/>
    </xf>
    <xf numFmtId="164" fontId="1" fillId="2" borderId="0" xfId="1" applyNumberFormat="1" applyFill="1" applyBorder="1" applyAlignment="1">
      <alignment horizontal="right"/>
    </xf>
    <xf numFmtId="164" fontId="13" fillId="2" borderId="0" xfId="1" applyNumberFormat="1" applyFont="1" applyFill="1" applyBorder="1"/>
    <xf numFmtId="164" fontId="15" fillId="0" borderId="0" xfId="1" applyNumberFormat="1" applyFont="1"/>
    <xf numFmtId="164" fontId="2" fillId="0" borderId="0" xfId="1" applyNumberFormat="1" applyFont="1"/>
    <xf numFmtId="164" fontId="3" fillId="0" borderId="0" xfId="1" applyNumberFormat="1" applyFont="1" applyAlignment="1">
      <alignment horizontal="center"/>
    </xf>
    <xf numFmtId="164" fontId="3" fillId="0" borderId="0" xfId="1" applyNumberFormat="1" applyFont="1"/>
    <xf numFmtId="164" fontId="4" fillId="0" borderId="0" xfId="1" applyNumberFormat="1" applyFont="1" applyAlignment="1">
      <alignment horizontal="center" wrapText="1"/>
    </xf>
    <xf numFmtId="164" fontId="6" fillId="0" borderId="0" xfId="1" applyNumberFormat="1" applyFont="1" applyAlignment="1">
      <alignment horizontal="right"/>
    </xf>
    <xf numFmtId="0" fontId="5" fillId="0" borderId="1" xfId="16" applyFont="1" applyBorder="1" applyAlignment="1">
      <alignment horizontal="center" vertical="center" wrapText="1"/>
    </xf>
    <xf numFmtId="3" fontId="17" fillId="0" borderId="1" xfId="15" applyNumberFormat="1" applyFont="1" applyBorder="1" applyAlignment="1">
      <alignment horizontal="center" vertical="center" wrapText="1"/>
    </xf>
    <xf numFmtId="0" fontId="16" fillId="0" borderId="1" xfId="16" applyFont="1" applyBorder="1" applyAlignment="1">
      <alignment horizontal="center" vertical="center" wrapText="1"/>
    </xf>
    <xf numFmtId="164" fontId="3" fillId="0" borderId="1" xfId="2" applyNumberFormat="1" applyFont="1" applyBorder="1" applyAlignment="1">
      <alignment horizontal="left" wrapText="1"/>
    </xf>
    <xf numFmtId="4" fontId="21" fillId="0" borderId="1" xfId="0" applyNumberFormat="1" applyFont="1" applyBorder="1" applyAlignment="1">
      <alignment vertical="center" wrapText="1"/>
    </xf>
    <xf numFmtId="164" fontId="1" fillId="0" borderId="1" xfId="1" applyNumberFormat="1" applyBorder="1"/>
    <xf numFmtId="164" fontId="3" fillId="0" borderId="1" xfId="2" applyNumberFormat="1" applyFont="1" applyBorder="1" applyAlignment="1">
      <alignment wrapText="1"/>
    </xf>
    <xf numFmtId="164" fontId="10" fillId="0" borderId="1" xfId="1" applyNumberFormat="1" applyFont="1" applyBorder="1" applyAlignment="1">
      <alignment horizontal="left"/>
    </xf>
    <xf numFmtId="4" fontId="3" fillId="0" borderId="1" xfId="1" applyNumberFormat="1" applyFont="1" applyBorder="1" applyAlignment="1">
      <alignment horizontal="center" wrapText="1"/>
    </xf>
    <xf numFmtId="164" fontId="10" fillId="0" borderId="1" xfId="1" applyNumberFormat="1" applyFont="1" applyBorder="1" applyAlignment="1">
      <alignment vertical="center" wrapText="1"/>
    </xf>
    <xf numFmtId="164" fontId="6" fillId="0" borderId="1" xfId="2" applyNumberFormat="1" applyFont="1" applyBorder="1" applyAlignment="1">
      <alignment wrapText="1"/>
    </xf>
    <xf numFmtId="164" fontId="1" fillId="0" borderId="1" xfId="1" applyNumberFormat="1" applyBorder="1" applyAlignment="1">
      <alignment horizontal="left"/>
    </xf>
    <xf numFmtId="164" fontId="1" fillId="3" borderId="1" xfId="1" applyNumberFormat="1" applyFill="1" applyBorder="1"/>
    <xf numFmtId="4" fontId="3" fillId="3" borderId="1" xfId="1" applyNumberFormat="1" applyFont="1" applyFill="1" applyBorder="1" applyAlignment="1">
      <alignment horizontal="center" wrapText="1"/>
    </xf>
    <xf numFmtId="164" fontId="1" fillId="0" borderId="1" xfId="0" applyNumberFormat="1" applyFont="1" applyBorder="1" applyAlignment="1">
      <alignment horizontal="left" vertical="center" wrapText="1"/>
    </xf>
    <xf numFmtId="164" fontId="1" fillId="4" borderId="1" xfId="1" applyNumberFormat="1" applyFill="1" applyBorder="1"/>
    <xf numFmtId="4" fontId="3" fillId="3" borderId="1" xfId="1" applyNumberFormat="1" applyFont="1" applyFill="1" applyBorder="1" applyAlignment="1">
      <alignment horizontal="right" wrapText="1"/>
    </xf>
    <xf numFmtId="164" fontId="1" fillId="0" borderId="1" xfId="2" applyNumberFormat="1" applyBorder="1" applyAlignment="1">
      <alignment wrapText="1"/>
    </xf>
    <xf numFmtId="164" fontId="1" fillId="0" borderId="1" xfId="1" applyNumberFormat="1" applyBorder="1" applyAlignment="1">
      <alignment horizontal="left" vertical="center" wrapText="1"/>
    </xf>
    <xf numFmtId="4" fontId="6" fillId="0" borderId="1" xfId="0" applyNumberFormat="1" applyFont="1" applyBorder="1" applyAlignment="1">
      <alignment horizontal="left" vertical="center" wrapText="1"/>
    </xf>
    <xf numFmtId="4" fontId="1" fillId="0" borderId="1" xfId="0" applyNumberFormat="1" applyFont="1" applyBorder="1" applyAlignment="1">
      <alignment horizontal="left" vertical="center" wrapText="1"/>
    </xf>
    <xf numFmtId="164" fontId="11" fillId="0" borderId="1" xfId="1" applyNumberFormat="1" applyFont="1" applyBorder="1"/>
    <xf numFmtId="164" fontId="3" fillId="0" borderId="1" xfId="1" applyNumberFormat="1" applyFont="1" applyBorder="1" applyAlignment="1">
      <alignment horizontal="left" vertical="center" wrapText="1"/>
    </xf>
    <xf numFmtId="4" fontId="3" fillId="2" borderId="1" xfId="21" applyNumberFormat="1" applyFont="1" applyFill="1" applyBorder="1" applyAlignment="1">
      <alignment wrapText="1"/>
    </xf>
    <xf numFmtId="4" fontId="1" fillId="2" borderId="1" xfId="21" applyNumberFormat="1" applyFill="1" applyBorder="1" applyAlignment="1">
      <alignment wrapText="1"/>
    </xf>
    <xf numFmtId="164" fontId="3" fillId="2" borderId="1" xfId="2" applyNumberFormat="1" applyFont="1" applyFill="1" applyBorder="1" applyAlignment="1">
      <alignment wrapText="1"/>
    </xf>
    <xf numFmtId="4" fontId="1" fillId="2" borderId="1" xfId="0" applyNumberFormat="1" applyFont="1" applyFill="1" applyBorder="1" applyAlignment="1">
      <alignment horizontal="left" vertical="center" wrapText="1"/>
    </xf>
    <xf numFmtId="164" fontId="3" fillId="0" borderId="1" xfId="1" applyNumberFormat="1" applyFont="1" applyBorder="1" applyAlignment="1">
      <alignment horizontal="center" vertical="center" wrapText="1"/>
    </xf>
    <xf numFmtId="164" fontId="7" fillId="0" borderId="0" xfId="1" applyNumberFormat="1" applyFont="1"/>
    <xf numFmtId="3" fontId="8" fillId="0" borderId="0" xfId="1" applyNumberFormat="1" applyFont="1"/>
    <xf numFmtId="164" fontId="1" fillId="3" borderId="0" xfId="1" applyNumberFormat="1" applyFill="1"/>
    <xf numFmtId="164" fontId="3" fillId="0" borderId="0" xfId="1" applyNumberFormat="1" applyFont="1" applyAlignment="1">
      <alignment horizontal="center" vertical="center" wrapText="1"/>
    </xf>
    <xf numFmtId="164" fontId="3" fillId="0" borderId="0" xfId="1" applyNumberFormat="1" applyFont="1" applyAlignment="1">
      <alignment horizontal="right"/>
    </xf>
    <xf numFmtId="164" fontId="6" fillId="0" borderId="0" xfId="2" applyNumberFormat="1" applyFont="1" applyAlignment="1">
      <alignment wrapText="1"/>
    </xf>
    <xf numFmtId="164" fontId="1" fillId="0" borderId="0" xfId="1" applyNumberFormat="1" applyAlignment="1">
      <alignment horizontal="right"/>
    </xf>
    <xf numFmtId="164" fontId="12" fillId="0" borderId="0" xfId="1" applyNumberFormat="1" applyFont="1"/>
    <xf numFmtId="164" fontId="13" fillId="0" borderId="0" xfId="1" applyNumberFormat="1" applyFont="1"/>
    <xf numFmtId="164" fontId="1" fillId="0" borderId="1" xfId="1" applyNumberFormat="1" applyFont="1" applyBorder="1" applyAlignment="1">
      <alignment horizontal="left" vertical="center" wrapText="1"/>
    </xf>
    <xf numFmtId="0" fontId="5" fillId="2" borderId="1" xfId="16" applyFont="1" applyFill="1" applyBorder="1" applyAlignment="1" applyProtection="1">
      <alignment horizontal="center" vertical="center" wrapText="1"/>
    </xf>
    <xf numFmtId="0" fontId="3" fillId="2" borderId="1" xfId="16" applyFont="1" applyFill="1" applyBorder="1" applyAlignment="1" applyProtection="1">
      <alignment horizontal="center" vertical="center" wrapText="1"/>
      <protection locked="0"/>
    </xf>
    <xf numFmtId="0" fontId="5" fillId="2" borderId="1" xfId="16" applyFont="1" applyFill="1" applyBorder="1" applyAlignment="1" applyProtection="1">
      <alignment horizontal="center" vertical="center" wrapText="1"/>
      <protection locked="0"/>
    </xf>
    <xf numFmtId="0" fontId="3" fillId="2" borderId="2" xfId="16" applyFont="1" applyFill="1" applyBorder="1" applyAlignment="1" applyProtection="1">
      <alignment horizontal="center" vertical="center" wrapText="1"/>
      <protection locked="0"/>
    </xf>
    <xf numFmtId="0" fontId="3" fillId="2" borderId="3" xfId="16" applyFont="1" applyFill="1" applyBorder="1" applyAlignment="1" applyProtection="1">
      <alignment horizontal="center" vertical="center" wrapText="1"/>
      <protection locked="0"/>
    </xf>
    <xf numFmtId="0" fontId="3" fillId="2" borderId="4" xfId="16" applyFont="1" applyFill="1" applyBorder="1" applyAlignment="1" applyProtection="1">
      <alignment horizontal="center" vertical="center" wrapText="1"/>
      <protection locked="0"/>
    </xf>
    <xf numFmtId="3" fontId="15" fillId="0" borderId="0" xfId="15" applyNumberFormat="1" applyFont="1" applyFill="1" applyAlignment="1" applyProtection="1">
      <alignment horizontal="center" vertical="center" wrapText="1"/>
    </xf>
    <xf numFmtId="3" fontId="15" fillId="2" borderId="0" xfId="15" applyNumberFormat="1" applyFont="1" applyFill="1" applyAlignment="1" applyProtection="1">
      <alignment horizontal="center"/>
      <protection locked="0"/>
    </xf>
    <xf numFmtId="3" fontId="5" fillId="0" borderId="1" xfId="15" applyNumberFormat="1" applyFont="1" applyFill="1" applyBorder="1" applyAlignment="1" applyProtection="1">
      <alignment horizontal="center" vertical="center" wrapText="1"/>
    </xf>
    <xf numFmtId="0" fontId="5" fillId="2" borderId="1" xfId="16" applyFont="1" applyFill="1" applyBorder="1" applyAlignment="1" applyProtection="1">
      <alignment horizontal="center" vertical="center" wrapText="1"/>
    </xf>
    <xf numFmtId="0" fontId="3" fillId="0" borderId="1" xfId="16" applyFont="1" applyFill="1" applyBorder="1" applyAlignment="1" applyProtection="1">
      <alignment horizontal="center" vertical="center" wrapText="1"/>
      <protection locked="0"/>
    </xf>
    <xf numFmtId="0" fontId="5" fillId="0" borderId="1" xfId="16" applyFont="1" applyFill="1" applyBorder="1" applyAlignment="1" applyProtection="1">
      <alignment horizontal="center" vertical="center" wrapText="1"/>
      <protection locked="0"/>
    </xf>
    <xf numFmtId="3" fontId="15" fillId="0" borderId="0" xfId="15" applyNumberFormat="1" applyFont="1" applyAlignment="1">
      <alignment horizontal="center" vertical="center" wrapText="1"/>
    </xf>
    <xf numFmtId="3" fontId="15" fillId="0" borderId="0" xfId="15" applyNumberFormat="1" applyFont="1" applyAlignment="1" applyProtection="1">
      <alignment horizontal="center"/>
      <protection locked="0"/>
    </xf>
    <xf numFmtId="3" fontId="5" fillId="0" borderId="1" xfId="15" applyNumberFormat="1" applyFont="1" applyBorder="1" applyAlignment="1">
      <alignment horizontal="center" vertical="center" wrapText="1"/>
    </xf>
    <xf numFmtId="0" fontId="5" fillId="0" borderId="1" xfId="16" applyFont="1" applyBorder="1" applyAlignment="1">
      <alignment horizontal="center" vertical="center" wrapText="1"/>
    </xf>
    <xf numFmtId="0" fontId="3" fillId="0" borderId="1" xfId="16" applyFont="1" applyBorder="1" applyAlignment="1" applyProtection="1">
      <alignment horizontal="center" vertical="center" wrapText="1"/>
      <protection locked="0"/>
    </xf>
    <xf numFmtId="0" fontId="5" fillId="0" borderId="1" xfId="16" applyFont="1" applyBorder="1" applyAlignment="1" applyProtection="1">
      <alignment horizontal="center" vertical="center" wrapText="1"/>
      <protection locked="0"/>
    </xf>
  </cellXfs>
  <cellStyles count="22">
    <cellStyle name="Comma 2" xfId="3" xr:uid="{00000000-0005-0000-0000-000000000000}"/>
    <cellStyle name="Comma 2 2" xfId="17" xr:uid="{6F22B9A2-15E3-4929-B132-97B21F3F4824}"/>
    <cellStyle name="Comma0" xfId="4" xr:uid="{00000000-0005-0000-0000-000001000000}"/>
    <cellStyle name="Normal" xfId="0" builtinId="0"/>
    <cellStyle name="Normal 2" xfId="5" xr:uid="{00000000-0005-0000-0000-000003000000}"/>
    <cellStyle name="Normal 2 2" xfId="6" xr:uid="{00000000-0005-0000-0000-000004000000}"/>
    <cellStyle name="Normal 3" xfId="7" xr:uid="{00000000-0005-0000-0000-000005000000}"/>
    <cellStyle name="Normal 3 2" xfId="8" xr:uid="{00000000-0005-0000-0000-000006000000}"/>
    <cellStyle name="Normal 4" xfId="9" xr:uid="{00000000-0005-0000-0000-000007000000}"/>
    <cellStyle name="Normal 4 2" xfId="18" xr:uid="{13265888-970A-4E8A-AD6A-BE7079AA9C5C}"/>
    <cellStyle name="Normal 5" xfId="10" xr:uid="{00000000-0005-0000-0000-000008000000}"/>
    <cellStyle name="Normal_BUGET RECTIFICARE OUG 89 VIRARI FINALE" xfId="2" xr:uid="{00000000-0005-0000-0000-000009000000}"/>
    <cellStyle name="Normal_BUGET RECTIFICARE OUG 89 VIRARI FINALE 2" xfId="21" xr:uid="{536F113A-25E8-4967-AA01-2EF7B93D9D72}"/>
    <cellStyle name="Normal_fila" xfId="1" xr:uid="{00000000-0005-0000-0000-00000B000000}"/>
    <cellStyle name="Normal_Foaie2" xfId="15" xr:uid="{00000000-0005-0000-0000-00000C000000}"/>
    <cellStyle name="Normal_Registru1" xfId="16" xr:uid="{00000000-0005-0000-0000-00000D000000}"/>
    <cellStyle name="Percent 2" xfId="11" xr:uid="{00000000-0005-0000-0000-00000E000000}"/>
    <cellStyle name="Percent 3" xfId="12" xr:uid="{00000000-0005-0000-0000-00000F000000}"/>
    <cellStyle name="Style 1" xfId="13" xr:uid="{00000000-0005-0000-0000-000010000000}"/>
    <cellStyle name="Style 1 2" xfId="19" xr:uid="{51E53D4A-664F-47B8-B22D-7B77CD1AF484}"/>
    <cellStyle name="Virgulă 3" xfId="14" xr:uid="{00000000-0005-0000-0000-000011000000}"/>
    <cellStyle name="Virgulă 3 2" xfId="20" xr:uid="{6C7B2E24-C756-4F69-BDC8-8B55FD7561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aie2">
    <tabColor rgb="FF00B050"/>
  </sheetPr>
  <dimension ref="A1:AI54"/>
  <sheetViews>
    <sheetView showZeros="0" zoomScaleNormal="100" workbookViewId="0">
      <pane xSplit="1" ySplit="10" topLeftCell="B11" activePane="bottomRight" state="frozen"/>
      <selection activeCell="A38" sqref="A38"/>
      <selection pane="topRight" activeCell="A38" sqref="A38"/>
      <selection pane="bottomLeft" activeCell="A38" sqref="A38"/>
      <selection pane="bottomRight" activeCell="G20" sqref="G20:I22"/>
    </sheetView>
  </sheetViews>
  <sheetFormatPr defaultColWidth="31.5703125" defaultRowHeight="12.75" x14ac:dyDescent="0.2"/>
  <cols>
    <col min="1" max="1" width="89.140625" style="2" customWidth="1"/>
    <col min="2" max="2" width="12.85546875" style="30" customWidth="1"/>
    <col min="3" max="3" width="13.28515625" style="30" customWidth="1"/>
    <col min="4" max="4" width="14.28515625" style="2" customWidth="1"/>
    <col min="5" max="5" width="13.140625" style="2" customWidth="1"/>
    <col min="6" max="6" width="14.85546875" style="2" customWidth="1"/>
    <col min="7" max="7" width="14.28515625" style="30" customWidth="1"/>
    <col min="8" max="8" width="14" style="30" customWidth="1"/>
    <col min="9" max="10" width="14.28515625" style="30" customWidth="1"/>
    <col min="11" max="11" width="14" style="30" customWidth="1"/>
    <col min="12" max="12" width="14.28515625" style="30" customWidth="1"/>
    <col min="13" max="13" width="15" style="30" customWidth="1"/>
    <col min="14" max="14" width="15.28515625" style="30" customWidth="1"/>
    <col min="15" max="15" width="13.42578125" style="30" customWidth="1"/>
    <col min="16" max="16" width="15.7109375" style="30" customWidth="1"/>
    <col min="17" max="17" width="19.42578125" style="30" customWidth="1"/>
    <col min="18" max="18" width="11.5703125" style="30" customWidth="1"/>
    <col min="19" max="31" width="31.5703125" style="30"/>
    <col min="32" max="16384" width="31.5703125" style="2"/>
  </cols>
  <sheetData>
    <row r="1" spans="1:31" ht="18" x14ac:dyDescent="0.25">
      <c r="A1" s="16" t="s">
        <v>16</v>
      </c>
      <c r="B1" s="41"/>
      <c r="C1" s="35"/>
    </row>
    <row r="2" spans="1:31" x14ac:dyDescent="0.2">
      <c r="B2" s="42"/>
      <c r="C2" s="33"/>
    </row>
    <row r="3" spans="1:31" ht="18" x14ac:dyDescent="0.25">
      <c r="A3" s="1"/>
      <c r="B3" s="42"/>
      <c r="C3" s="33"/>
    </row>
    <row r="4" spans="1:31" ht="16.5" x14ac:dyDescent="0.2">
      <c r="A4" s="102" t="s">
        <v>7</v>
      </c>
      <c r="B4" s="102"/>
      <c r="C4" s="102"/>
      <c r="D4" s="102"/>
      <c r="E4" s="102"/>
      <c r="F4" s="102"/>
      <c r="G4" s="102"/>
      <c r="H4" s="102"/>
      <c r="I4" s="102"/>
    </row>
    <row r="5" spans="1:31" ht="16.5" x14ac:dyDescent="0.25">
      <c r="A5" s="103" t="s">
        <v>19</v>
      </c>
      <c r="B5" s="103"/>
      <c r="C5" s="103"/>
      <c r="D5" s="103"/>
      <c r="E5" s="103"/>
      <c r="F5" s="103"/>
      <c r="G5" s="103"/>
      <c r="H5" s="103"/>
      <c r="I5" s="103"/>
    </row>
    <row r="6" spans="1:31" ht="15" x14ac:dyDescent="0.25">
      <c r="A6" s="43"/>
      <c r="B6" s="43"/>
      <c r="C6" s="43"/>
      <c r="D6" s="30"/>
      <c r="E6" s="30"/>
      <c r="F6" s="30"/>
    </row>
    <row r="7" spans="1:31" x14ac:dyDescent="0.2">
      <c r="A7" s="44"/>
      <c r="B7" s="44"/>
      <c r="C7" s="44"/>
      <c r="D7" s="30"/>
      <c r="E7" s="30"/>
      <c r="F7" s="30"/>
    </row>
    <row r="8" spans="1:31" x14ac:dyDescent="0.2">
      <c r="B8" s="45"/>
      <c r="C8" s="45"/>
      <c r="I8" s="28" t="s">
        <v>0</v>
      </c>
      <c r="L8" s="28"/>
    </row>
    <row r="9" spans="1:31" ht="39.75" customHeight="1" x14ac:dyDescent="0.2">
      <c r="A9" s="104" t="s">
        <v>8</v>
      </c>
      <c r="B9" s="105" t="s">
        <v>15</v>
      </c>
      <c r="C9" s="105" t="s">
        <v>17</v>
      </c>
      <c r="D9" s="106" t="s">
        <v>20</v>
      </c>
      <c r="E9" s="107"/>
      <c r="F9" s="107"/>
      <c r="G9" s="97" t="s">
        <v>18</v>
      </c>
      <c r="H9" s="98"/>
      <c r="I9" s="98"/>
      <c r="J9" s="99"/>
      <c r="K9" s="100"/>
      <c r="L9" s="101"/>
      <c r="M9" s="99"/>
      <c r="N9" s="100"/>
      <c r="O9" s="101"/>
    </row>
    <row r="10" spans="1:31" s="3" customFormat="1" ht="46.5" customHeight="1" x14ac:dyDescent="0.15">
      <c r="A10" s="104"/>
      <c r="B10" s="105"/>
      <c r="C10" s="105"/>
      <c r="D10" s="17" t="s">
        <v>9</v>
      </c>
      <c r="E10" s="17" t="s">
        <v>10</v>
      </c>
      <c r="F10" s="17" t="s">
        <v>11</v>
      </c>
      <c r="G10" s="27" t="s">
        <v>9</v>
      </c>
      <c r="H10" s="27" t="s">
        <v>10</v>
      </c>
      <c r="I10" s="27" t="s">
        <v>11</v>
      </c>
      <c r="J10" s="96"/>
      <c r="K10" s="96"/>
      <c r="L10" s="96"/>
      <c r="M10" s="22"/>
      <c r="N10" s="22"/>
      <c r="O10" s="22"/>
      <c r="P10" s="23"/>
      <c r="Q10" s="23"/>
      <c r="R10" s="23"/>
      <c r="S10" s="23"/>
      <c r="T10" s="23"/>
      <c r="U10" s="23"/>
      <c r="V10" s="23"/>
      <c r="W10" s="23"/>
      <c r="X10" s="23"/>
      <c r="Y10" s="23"/>
      <c r="Z10" s="23"/>
      <c r="AA10" s="23"/>
      <c r="AB10" s="23"/>
      <c r="AC10" s="23"/>
      <c r="AD10" s="23"/>
      <c r="AE10" s="23"/>
    </row>
    <row r="11" spans="1:31" s="4" customFormat="1" x14ac:dyDescent="0.2">
      <c r="A11" s="18">
        <v>0</v>
      </c>
      <c r="B11" s="26">
        <v>1</v>
      </c>
      <c r="C11" s="26">
        <v>2</v>
      </c>
      <c r="D11" s="19" t="s">
        <v>12</v>
      </c>
      <c r="E11" s="19">
        <v>3</v>
      </c>
      <c r="F11" s="19">
        <v>4</v>
      </c>
      <c r="G11" s="26" t="s">
        <v>13</v>
      </c>
      <c r="H11" s="26">
        <v>6</v>
      </c>
      <c r="I11" s="26">
        <v>7</v>
      </c>
      <c r="J11" s="26"/>
      <c r="K11" s="26"/>
      <c r="L11" s="26"/>
      <c r="M11" s="24"/>
      <c r="N11" s="24"/>
      <c r="O11" s="24"/>
      <c r="P11" s="24"/>
      <c r="Q11" s="24"/>
      <c r="R11" s="24"/>
      <c r="S11" s="24"/>
      <c r="T11" s="24"/>
      <c r="U11" s="24"/>
      <c r="V11" s="24"/>
      <c r="W11" s="24"/>
      <c r="X11" s="24"/>
      <c r="Y11" s="24"/>
      <c r="Z11" s="24"/>
      <c r="AA11" s="24"/>
      <c r="AB11" s="24"/>
      <c r="AC11" s="24"/>
      <c r="AD11" s="24"/>
      <c r="AE11" s="24"/>
    </row>
    <row r="12" spans="1:31" x14ac:dyDescent="0.2">
      <c r="A12" s="6" t="s">
        <v>1</v>
      </c>
      <c r="B12" s="31">
        <f>B13+B15</f>
        <v>2.31</v>
      </c>
      <c r="C12" s="31">
        <f>C13+C15</f>
        <v>2.31</v>
      </c>
      <c r="D12" s="5">
        <f t="shared" ref="D12:D15" si="0">+E12+F12</f>
        <v>2.2999999999999998</v>
      </c>
      <c r="E12" s="5">
        <f>E14+E16+E17</f>
        <v>0</v>
      </c>
      <c r="F12" s="5">
        <f>F14+F16+F17</f>
        <v>2.2999999999999998</v>
      </c>
      <c r="G12" s="31">
        <f t="shared" ref="G12:G15" si="1">+H12+I12</f>
        <v>2.2999999999999998</v>
      </c>
      <c r="H12" s="31">
        <f>+H13+H15</f>
        <v>0</v>
      </c>
      <c r="I12" s="31">
        <f>+I13+I15</f>
        <v>2.2999999999999998</v>
      </c>
      <c r="J12" s="31"/>
      <c r="K12" s="31"/>
      <c r="L12" s="31"/>
    </row>
    <row r="13" spans="1:31" s="40" customFormat="1" x14ac:dyDescent="0.2">
      <c r="A13" s="38" t="s">
        <v>24</v>
      </c>
      <c r="B13" s="46">
        <f>B14</f>
        <v>1.95</v>
      </c>
      <c r="C13" s="46">
        <f>C14</f>
        <v>1.95</v>
      </c>
      <c r="D13" s="39">
        <f>E13+F13</f>
        <v>1.94</v>
      </c>
      <c r="E13" s="39">
        <f>E14</f>
        <v>0</v>
      </c>
      <c r="F13" s="39">
        <f t="shared" ref="F13:I13" si="2">F14</f>
        <v>1.94</v>
      </c>
      <c r="G13" s="39">
        <f>H13+I13</f>
        <v>1.94</v>
      </c>
      <c r="H13" s="39">
        <f t="shared" si="2"/>
        <v>0</v>
      </c>
      <c r="I13" s="39">
        <f t="shared" si="2"/>
        <v>1.94</v>
      </c>
    </row>
    <row r="14" spans="1:31" ht="36" x14ac:dyDescent="0.2">
      <c r="A14" s="36" t="s">
        <v>21</v>
      </c>
      <c r="B14" s="47">
        <v>1.95</v>
      </c>
      <c r="C14" s="47">
        <v>1.95</v>
      </c>
      <c r="D14" s="39">
        <f>E14+F14</f>
        <v>1.94</v>
      </c>
      <c r="E14" s="20"/>
      <c r="F14" s="20">
        <v>1.94</v>
      </c>
      <c r="G14" s="39">
        <f>H14+I14</f>
        <v>1.94</v>
      </c>
      <c r="H14" s="32"/>
      <c r="I14" s="32">
        <v>1.94</v>
      </c>
      <c r="J14" s="31"/>
      <c r="K14" s="32"/>
      <c r="L14" s="32"/>
    </row>
    <row r="15" spans="1:31" x14ac:dyDescent="0.2">
      <c r="A15" s="7" t="s">
        <v>2</v>
      </c>
      <c r="B15" s="47">
        <v>0.36</v>
      </c>
      <c r="C15" s="47">
        <v>0.36</v>
      </c>
      <c r="D15" s="5">
        <f t="shared" si="0"/>
        <v>0.36</v>
      </c>
      <c r="E15" s="20">
        <f>E16+E17</f>
        <v>0</v>
      </c>
      <c r="F15" s="20">
        <f>F16+F17</f>
        <v>0.36</v>
      </c>
      <c r="G15" s="31">
        <f t="shared" si="1"/>
        <v>0.36</v>
      </c>
      <c r="H15" s="32">
        <f>H16+H17</f>
        <v>0</v>
      </c>
      <c r="I15" s="32">
        <f>I16+I17</f>
        <v>0.36</v>
      </c>
      <c r="J15" s="31"/>
      <c r="K15" s="32"/>
      <c r="L15" s="32"/>
    </row>
    <row r="16" spans="1:31" ht="36" x14ac:dyDescent="0.2">
      <c r="A16" s="36" t="s">
        <v>22</v>
      </c>
      <c r="B16" s="34" t="s">
        <v>14</v>
      </c>
      <c r="C16" s="34" t="s">
        <v>14</v>
      </c>
      <c r="D16" s="5"/>
      <c r="E16" s="20"/>
      <c r="F16" s="20"/>
      <c r="G16" s="31"/>
      <c r="H16" s="32"/>
      <c r="I16" s="32"/>
      <c r="J16" s="31"/>
      <c r="K16" s="32"/>
      <c r="L16" s="32"/>
    </row>
    <row r="17" spans="1:35" ht="36" x14ac:dyDescent="0.2">
      <c r="A17" s="36" t="s">
        <v>23</v>
      </c>
      <c r="B17" s="34" t="s">
        <v>14</v>
      </c>
      <c r="C17" s="34" t="s">
        <v>14</v>
      </c>
      <c r="D17" s="5">
        <f t="shared" ref="D17:D22" si="3">E17+F17</f>
        <v>0.36</v>
      </c>
      <c r="E17" s="20"/>
      <c r="F17" s="20">
        <v>0.36</v>
      </c>
      <c r="G17" s="31">
        <f>H17+I17</f>
        <v>0.36</v>
      </c>
      <c r="H17" s="32"/>
      <c r="I17" s="32">
        <v>0.36</v>
      </c>
      <c r="J17" s="31"/>
      <c r="K17" s="32"/>
      <c r="L17" s="32"/>
    </row>
    <row r="18" spans="1:35" s="8" customFormat="1" x14ac:dyDescent="0.2">
      <c r="A18" s="10" t="s">
        <v>3</v>
      </c>
      <c r="B18" s="31">
        <f>B19</f>
        <v>8.19</v>
      </c>
      <c r="C18" s="31">
        <f>C19</f>
        <v>8.19</v>
      </c>
      <c r="D18" s="5">
        <f t="shared" si="3"/>
        <v>8.17</v>
      </c>
      <c r="E18" s="20">
        <f>E19</f>
        <v>0</v>
      </c>
      <c r="F18" s="20">
        <f>F19</f>
        <v>8.17</v>
      </c>
      <c r="G18" s="31">
        <f>H18+I18</f>
        <v>8.17</v>
      </c>
      <c r="H18" s="32">
        <f>H19</f>
        <v>0</v>
      </c>
      <c r="I18" s="32">
        <f>I19</f>
        <v>8.17</v>
      </c>
      <c r="J18" s="31"/>
      <c r="K18" s="32"/>
      <c r="L18" s="32"/>
      <c r="M18" s="30"/>
      <c r="N18" s="30"/>
      <c r="O18" s="30"/>
      <c r="P18" s="30"/>
      <c r="Q18" s="30"/>
      <c r="R18" s="30"/>
      <c r="S18" s="30"/>
      <c r="T18" s="30"/>
      <c r="U18" s="30"/>
      <c r="V18" s="30"/>
      <c r="W18" s="30"/>
      <c r="X18" s="30"/>
      <c r="Y18" s="30"/>
      <c r="Z18" s="30"/>
      <c r="AA18" s="30"/>
      <c r="AB18" s="30"/>
      <c r="AC18" s="37"/>
      <c r="AD18" s="37"/>
      <c r="AE18" s="37"/>
    </row>
    <row r="19" spans="1:35" s="8" customFormat="1" ht="36" x14ac:dyDescent="0.2">
      <c r="A19" s="36" t="s">
        <v>21</v>
      </c>
      <c r="B19" s="31">
        <v>8.19</v>
      </c>
      <c r="C19" s="48">
        <v>8.19</v>
      </c>
      <c r="D19" s="5">
        <f t="shared" si="3"/>
        <v>8.17</v>
      </c>
      <c r="E19" s="20"/>
      <c r="F19" s="20">
        <v>8.17</v>
      </c>
      <c r="G19" s="31">
        <f>H19+I19</f>
        <v>8.17</v>
      </c>
      <c r="H19" s="32"/>
      <c r="I19" s="32">
        <v>8.17</v>
      </c>
      <c r="J19" s="31"/>
      <c r="K19" s="32"/>
      <c r="L19" s="32"/>
      <c r="M19" s="30"/>
      <c r="N19" s="30"/>
      <c r="O19" s="30"/>
      <c r="P19" s="30"/>
      <c r="Q19" s="30"/>
      <c r="R19" s="30"/>
      <c r="S19" s="30"/>
      <c r="T19" s="30"/>
      <c r="U19" s="30"/>
      <c r="V19" s="30"/>
      <c r="W19" s="30"/>
      <c r="X19" s="30"/>
      <c r="Y19" s="30"/>
      <c r="Z19" s="30"/>
      <c r="AA19" s="30"/>
      <c r="AB19" s="30"/>
      <c r="AC19" s="37"/>
      <c r="AD19" s="37"/>
      <c r="AE19" s="37"/>
    </row>
    <row r="20" spans="1:35" s="8" customFormat="1" x14ac:dyDescent="0.2">
      <c r="A20" s="11" t="s">
        <v>4</v>
      </c>
      <c r="B20" s="31">
        <f>B18+B12</f>
        <v>10.5</v>
      </c>
      <c r="C20" s="31">
        <f>C18+C12</f>
        <v>10.5</v>
      </c>
      <c r="D20" s="29">
        <f t="shared" si="3"/>
        <v>10.469999999999999</v>
      </c>
      <c r="E20" s="29">
        <f>E18+E12</f>
        <v>0</v>
      </c>
      <c r="F20" s="29">
        <f>F18+F12</f>
        <v>10.469999999999999</v>
      </c>
      <c r="G20" s="31">
        <f>I20+H20</f>
        <v>10.469999999999999</v>
      </c>
      <c r="H20" s="31">
        <f>H12+H18</f>
        <v>0</v>
      </c>
      <c r="I20" s="31">
        <f>I12+I18</f>
        <v>10.469999999999999</v>
      </c>
      <c r="J20" s="31"/>
      <c r="K20" s="31"/>
      <c r="L20" s="31"/>
      <c r="M20" s="30"/>
      <c r="N20" s="30"/>
      <c r="O20" s="30"/>
      <c r="P20" s="30"/>
      <c r="Q20" s="30"/>
      <c r="R20" s="30"/>
      <c r="S20" s="30"/>
      <c r="T20" s="30"/>
      <c r="U20" s="30"/>
      <c r="V20" s="30"/>
      <c r="W20" s="30"/>
      <c r="X20" s="30"/>
      <c r="Y20" s="30"/>
      <c r="Z20" s="30"/>
      <c r="AA20" s="30"/>
      <c r="AB20" s="30"/>
      <c r="AC20" s="30"/>
      <c r="AD20" s="30"/>
      <c r="AE20" s="30"/>
      <c r="AF20" s="21"/>
      <c r="AG20" s="21"/>
      <c r="AH20" s="21"/>
      <c r="AI20" s="21"/>
    </row>
    <row r="21" spans="1:35" s="8" customFormat="1" ht="12.75" customHeight="1" x14ac:dyDescent="0.2">
      <c r="A21" s="10" t="s">
        <v>5</v>
      </c>
      <c r="B21" s="31">
        <f>B14</f>
        <v>1.95</v>
      </c>
      <c r="C21" s="31">
        <f>C14</f>
        <v>1.95</v>
      </c>
      <c r="D21" s="29">
        <f t="shared" si="3"/>
        <v>1.94</v>
      </c>
      <c r="E21" s="29">
        <f>E14</f>
        <v>0</v>
      </c>
      <c r="F21" s="29">
        <f>F14</f>
        <v>1.94</v>
      </c>
      <c r="G21" s="31">
        <f>H21+I21</f>
        <v>1.94</v>
      </c>
      <c r="H21" s="31">
        <f>H13</f>
        <v>0</v>
      </c>
      <c r="I21" s="31">
        <f>I13</f>
        <v>1.94</v>
      </c>
      <c r="J21" s="31"/>
      <c r="K21" s="31"/>
      <c r="L21" s="31"/>
      <c r="M21" s="30"/>
      <c r="N21" s="30"/>
      <c r="O21" s="30"/>
      <c r="P21" s="30"/>
      <c r="Q21" s="30"/>
      <c r="R21" s="30"/>
      <c r="S21" s="30"/>
      <c r="T21" s="30"/>
      <c r="U21" s="30"/>
      <c r="V21" s="30"/>
      <c r="W21" s="30"/>
      <c r="X21" s="30"/>
      <c r="Y21" s="30"/>
      <c r="Z21" s="30"/>
      <c r="AA21" s="30"/>
      <c r="AB21" s="30"/>
      <c r="AC21" s="30"/>
      <c r="AD21" s="30"/>
      <c r="AE21" s="30"/>
      <c r="AF21" s="21"/>
      <c r="AG21" s="21"/>
      <c r="AH21" s="21"/>
      <c r="AI21" s="21"/>
    </row>
    <row r="22" spans="1:35" s="8" customFormat="1" x14ac:dyDescent="0.2">
      <c r="A22" s="10" t="s">
        <v>6</v>
      </c>
      <c r="B22" s="31">
        <f>B15</f>
        <v>0.36</v>
      </c>
      <c r="C22" s="31">
        <f>C15</f>
        <v>0.36</v>
      </c>
      <c r="D22" s="29">
        <f t="shared" si="3"/>
        <v>0.36</v>
      </c>
      <c r="E22" s="29">
        <f>E15</f>
        <v>0</v>
      </c>
      <c r="F22" s="29">
        <f>F15</f>
        <v>0.36</v>
      </c>
      <c r="G22" s="31">
        <f>H22+I22</f>
        <v>0.36</v>
      </c>
      <c r="H22" s="31">
        <f>H15</f>
        <v>0</v>
      </c>
      <c r="I22" s="31">
        <f>I15</f>
        <v>0.36</v>
      </c>
      <c r="J22" s="31"/>
      <c r="K22" s="31"/>
      <c r="L22" s="31"/>
      <c r="M22" s="30"/>
      <c r="N22" s="30"/>
      <c r="O22" s="30"/>
      <c r="P22" s="30"/>
      <c r="Q22" s="30"/>
      <c r="R22" s="30"/>
      <c r="S22" s="30"/>
      <c r="T22" s="30"/>
      <c r="U22" s="30"/>
      <c r="V22" s="30"/>
      <c r="W22" s="30"/>
      <c r="X22" s="30"/>
      <c r="Y22" s="30"/>
      <c r="Z22" s="30"/>
      <c r="AA22" s="30"/>
      <c r="AB22" s="30"/>
      <c r="AC22" s="30"/>
      <c r="AD22" s="30"/>
      <c r="AE22" s="30"/>
      <c r="AF22" s="21"/>
      <c r="AG22" s="21"/>
      <c r="AH22" s="21"/>
      <c r="AI22" s="21"/>
    </row>
    <row r="23" spans="1:35" x14ac:dyDescent="0.2">
      <c r="A23" s="12"/>
      <c r="B23" s="49"/>
      <c r="AF23" s="21"/>
      <c r="AG23" s="21"/>
      <c r="AH23" s="21"/>
      <c r="AI23" s="21"/>
    </row>
    <row r="24" spans="1:35" x14ac:dyDescent="0.2">
      <c r="A24" s="13" t="s">
        <v>166</v>
      </c>
      <c r="B24" s="49"/>
      <c r="T24" s="25"/>
      <c r="U24" s="25"/>
      <c r="V24" s="25"/>
      <c r="W24" s="25"/>
      <c r="X24" s="25"/>
      <c r="Y24" s="25"/>
      <c r="Z24" s="25"/>
      <c r="AA24" s="25"/>
      <c r="AB24" s="25"/>
    </row>
    <row r="25" spans="1:35" x14ac:dyDescent="0.2">
      <c r="A25" s="8"/>
      <c r="B25" s="49"/>
      <c r="M25" s="25"/>
      <c r="N25" s="25"/>
      <c r="O25" s="25"/>
      <c r="P25" s="25"/>
      <c r="Q25" s="25"/>
      <c r="R25" s="25"/>
      <c r="S25" s="25"/>
      <c r="T25" s="25"/>
      <c r="U25" s="25"/>
      <c r="V25" s="25"/>
      <c r="W25" s="25"/>
      <c r="X25" s="25"/>
      <c r="Y25" s="25"/>
      <c r="Z25" s="25"/>
      <c r="AA25" s="25"/>
      <c r="AB25" s="25"/>
    </row>
    <row r="26" spans="1:35" x14ac:dyDescent="0.2">
      <c r="A26" s="8"/>
      <c r="B26" s="50"/>
      <c r="M26" s="25"/>
      <c r="N26" s="25"/>
      <c r="O26" s="25"/>
      <c r="P26" s="25"/>
      <c r="Q26" s="25"/>
      <c r="R26" s="25"/>
      <c r="S26" s="25"/>
      <c r="T26" s="25"/>
      <c r="U26" s="25"/>
      <c r="V26" s="25"/>
      <c r="W26" s="25"/>
      <c r="X26" s="25"/>
      <c r="Y26" s="25"/>
      <c r="Z26" s="25"/>
      <c r="AA26" s="25"/>
      <c r="AB26" s="25"/>
    </row>
    <row r="27" spans="1:35" x14ac:dyDescent="0.2">
      <c r="A27" s="8"/>
      <c r="B27" s="50"/>
      <c r="M27" s="25"/>
      <c r="N27" s="25"/>
      <c r="O27" s="25"/>
      <c r="P27" s="25"/>
      <c r="Q27" s="25"/>
      <c r="R27" s="25"/>
      <c r="S27" s="25"/>
      <c r="T27" s="25"/>
      <c r="U27" s="25"/>
      <c r="V27" s="25"/>
      <c r="W27" s="25"/>
      <c r="X27" s="25"/>
      <c r="Y27" s="25"/>
      <c r="Z27" s="25"/>
      <c r="AA27" s="25"/>
      <c r="AB27" s="25"/>
    </row>
    <row r="28" spans="1:35" x14ac:dyDescent="0.2">
      <c r="A28" s="8" t="s">
        <v>167</v>
      </c>
      <c r="B28" s="50"/>
      <c r="C28" s="30" t="s">
        <v>168</v>
      </c>
      <c r="M28" s="25"/>
      <c r="N28" s="25"/>
      <c r="O28" s="25"/>
      <c r="P28" s="25"/>
      <c r="Q28" s="25"/>
      <c r="R28" s="25"/>
      <c r="S28" s="25"/>
      <c r="T28" s="25"/>
      <c r="U28" s="25"/>
      <c r="V28" s="25"/>
      <c r="W28" s="25"/>
      <c r="X28" s="25"/>
      <c r="Y28" s="25"/>
      <c r="Z28" s="25"/>
      <c r="AA28" s="25"/>
      <c r="AB28" s="25"/>
    </row>
    <row r="29" spans="1:35" x14ac:dyDescent="0.2">
      <c r="A29" s="13" t="s">
        <v>169</v>
      </c>
      <c r="B29" s="49"/>
      <c r="C29" s="30" t="s">
        <v>170</v>
      </c>
      <c r="M29" s="25"/>
      <c r="N29" s="25"/>
      <c r="O29" s="25"/>
      <c r="P29" s="25"/>
      <c r="Q29" s="25"/>
      <c r="R29" s="25"/>
      <c r="S29" s="25"/>
      <c r="T29" s="25"/>
      <c r="U29" s="25"/>
      <c r="V29" s="25"/>
      <c r="W29" s="25"/>
      <c r="X29" s="25"/>
      <c r="Y29" s="25"/>
      <c r="Z29" s="25"/>
      <c r="AA29" s="25"/>
      <c r="AB29" s="25"/>
    </row>
    <row r="30" spans="1:35" x14ac:dyDescent="0.2">
      <c r="A30" s="9"/>
      <c r="B30" s="50"/>
      <c r="M30" s="25"/>
      <c r="N30" s="25"/>
      <c r="O30" s="25"/>
      <c r="P30" s="25"/>
      <c r="Q30" s="25"/>
      <c r="R30" s="25"/>
      <c r="S30" s="25"/>
      <c r="T30" s="25"/>
      <c r="U30" s="25"/>
      <c r="V30" s="25"/>
      <c r="W30" s="25"/>
      <c r="X30" s="25"/>
      <c r="Y30" s="25"/>
      <c r="Z30" s="25"/>
      <c r="AA30" s="25"/>
      <c r="AB30" s="25"/>
    </row>
    <row r="31" spans="1:35" x14ac:dyDescent="0.2">
      <c r="A31" s="8"/>
      <c r="B31" s="50"/>
      <c r="M31" s="25"/>
      <c r="N31" s="25"/>
      <c r="O31" s="25"/>
      <c r="P31" s="25"/>
      <c r="Q31" s="25"/>
      <c r="R31" s="25"/>
      <c r="S31" s="25"/>
      <c r="T31" s="25"/>
      <c r="U31" s="25"/>
      <c r="V31" s="25"/>
      <c r="W31" s="25"/>
      <c r="X31" s="25"/>
      <c r="Y31" s="25"/>
      <c r="Z31" s="25"/>
      <c r="AA31" s="25"/>
      <c r="AB31" s="25"/>
    </row>
    <row r="32" spans="1:35" x14ac:dyDescent="0.2">
      <c r="A32" s="8"/>
      <c r="B32" s="49"/>
      <c r="M32" s="25"/>
      <c r="N32" s="25"/>
      <c r="O32" s="25"/>
      <c r="P32" s="25"/>
      <c r="Q32" s="25"/>
      <c r="R32" s="25"/>
      <c r="S32" s="25"/>
      <c r="T32" s="25"/>
      <c r="U32" s="25"/>
      <c r="V32" s="25"/>
      <c r="W32" s="25"/>
      <c r="X32" s="25"/>
      <c r="Y32" s="25"/>
      <c r="Z32" s="25"/>
      <c r="AA32" s="25"/>
      <c r="AB32" s="25"/>
    </row>
    <row r="33" spans="1:28" x14ac:dyDescent="0.2">
      <c r="A33" s="8"/>
      <c r="B33" s="50"/>
      <c r="M33" s="25"/>
      <c r="N33" s="25"/>
      <c r="O33" s="25"/>
      <c r="P33" s="25"/>
      <c r="Q33" s="25"/>
      <c r="R33" s="25"/>
      <c r="S33" s="25"/>
      <c r="T33" s="25"/>
      <c r="U33" s="25"/>
      <c r="V33" s="25"/>
      <c r="W33" s="25"/>
      <c r="X33" s="25"/>
      <c r="Y33" s="25"/>
      <c r="Z33" s="25"/>
      <c r="AA33" s="25"/>
      <c r="AB33" s="25"/>
    </row>
    <row r="34" spans="1:28" x14ac:dyDescent="0.2">
      <c r="A34" s="8"/>
      <c r="B34" s="50"/>
      <c r="C34" s="30" t="s">
        <v>171</v>
      </c>
      <c r="M34" s="25"/>
      <c r="N34" s="25"/>
      <c r="O34" s="25"/>
      <c r="P34" s="25"/>
      <c r="Q34" s="25"/>
      <c r="R34" s="25"/>
      <c r="S34" s="25"/>
      <c r="T34" s="25"/>
      <c r="U34" s="25"/>
      <c r="V34" s="25"/>
      <c r="W34" s="25"/>
      <c r="X34" s="25"/>
      <c r="Y34" s="25"/>
      <c r="Z34" s="25"/>
      <c r="AA34" s="25"/>
      <c r="AB34" s="25"/>
    </row>
    <row r="35" spans="1:28" x14ac:dyDescent="0.2">
      <c r="A35" s="8"/>
      <c r="B35" s="50"/>
      <c r="C35" s="30" t="s">
        <v>172</v>
      </c>
      <c r="M35" s="25"/>
      <c r="N35" s="25"/>
      <c r="O35" s="25"/>
      <c r="P35" s="25"/>
      <c r="Q35" s="25"/>
      <c r="R35" s="25"/>
      <c r="S35" s="25"/>
      <c r="T35" s="25"/>
      <c r="U35" s="25"/>
      <c r="V35" s="25"/>
      <c r="W35" s="25"/>
      <c r="X35" s="25"/>
      <c r="Y35" s="25"/>
      <c r="Z35" s="25"/>
      <c r="AA35" s="25"/>
      <c r="AB35" s="25"/>
    </row>
    <row r="36" spans="1:28" x14ac:dyDescent="0.2">
      <c r="A36" s="8"/>
      <c r="B36" s="50"/>
      <c r="M36" s="25"/>
      <c r="N36" s="25"/>
      <c r="O36" s="25"/>
      <c r="P36" s="25"/>
      <c r="Q36" s="25"/>
      <c r="R36" s="25"/>
      <c r="S36" s="25"/>
      <c r="T36" s="25"/>
      <c r="U36" s="25"/>
      <c r="V36" s="25"/>
      <c r="W36" s="25"/>
      <c r="X36" s="25"/>
      <c r="Y36" s="25"/>
      <c r="Z36" s="25"/>
      <c r="AA36" s="25"/>
      <c r="AB36" s="25"/>
    </row>
    <row r="37" spans="1:28" x14ac:dyDescent="0.2">
      <c r="A37" s="8"/>
      <c r="B37" s="50"/>
    </row>
    <row r="38" spans="1:28" x14ac:dyDescent="0.2">
      <c r="A38" s="13"/>
      <c r="B38" s="49"/>
    </row>
    <row r="39" spans="1:28" x14ac:dyDescent="0.2">
      <c r="A39" s="8"/>
      <c r="B39" s="37"/>
      <c r="E39" s="2" t="s">
        <v>173</v>
      </c>
    </row>
    <row r="40" spans="1:28" x14ac:dyDescent="0.2">
      <c r="A40" s="14"/>
      <c r="B40" s="49"/>
      <c r="E40" s="2" t="s">
        <v>174</v>
      </c>
    </row>
    <row r="41" spans="1:28" x14ac:dyDescent="0.2">
      <c r="A41" s="8"/>
      <c r="B41" s="50"/>
    </row>
    <row r="42" spans="1:28" x14ac:dyDescent="0.2">
      <c r="A42" s="8"/>
      <c r="B42" s="50"/>
    </row>
    <row r="43" spans="1:28" x14ac:dyDescent="0.2">
      <c r="A43" s="14"/>
      <c r="B43" s="49"/>
    </row>
    <row r="44" spans="1:28" x14ac:dyDescent="0.2">
      <c r="A44" s="8"/>
      <c r="B44" s="50"/>
    </row>
    <row r="45" spans="1:28" x14ac:dyDescent="0.2">
      <c r="A45" s="8"/>
      <c r="B45" s="50"/>
    </row>
    <row r="46" spans="1:28" x14ac:dyDescent="0.2">
      <c r="A46" s="13"/>
      <c r="B46" s="49"/>
    </row>
    <row r="47" spans="1:28" x14ac:dyDescent="0.2">
      <c r="A47" s="13"/>
      <c r="B47" s="49"/>
    </row>
    <row r="48" spans="1:28" x14ac:dyDescent="0.2">
      <c r="A48" s="15"/>
      <c r="B48" s="49"/>
    </row>
    <row r="49" spans="1:2" x14ac:dyDescent="0.2">
      <c r="A49" s="8"/>
      <c r="B49" s="37"/>
    </row>
    <row r="50" spans="1:2" ht="15.75" x14ac:dyDescent="0.25">
      <c r="A50" s="8"/>
      <c r="B50" s="51"/>
    </row>
    <row r="51" spans="1:2" x14ac:dyDescent="0.2">
      <c r="A51" s="8"/>
      <c r="B51" s="37"/>
    </row>
    <row r="52" spans="1:2" x14ac:dyDescent="0.2">
      <c r="A52" s="8"/>
      <c r="B52" s="37"/>
    </row>
    <row r="53" spans="1:2" x14ac:dyDescent="0.2">
      <c r="A53" s="8"/>
      <c r="B53" s="37"/>
    </row>
    <row r="54" spans="1:2" x14ac:dyDescent="0.2">
      <c r="A54" s="8"/>
      <c r="B54" s="37"/>
    </row>
  </sheetData>
  <mergeCells count="9">
    <mergeCell ref="J9:L9"/>
    <mergeCell ref="M9:O9"/>
    <mergeCell ref="A4:I4"/>
    <mergeCell ref="A5:I5"/>
    <mergeCell ref="A9:A10"/>
    <mergeCell ref="B9:B10"/>
    <mergeCell ref="C9:C10"/>
    <mergeCell ref="D9:F9"/>
    <mergeCell ref="G9:I9"/>
  </mergeCells>
  <printOptions horizontalCentered="1"/>
  <pageMargins left="0.35433070866141736" right="0.15748031496062992" top="0" bottom="0" header="0.15748031496062992" footer="0.15748031496062992"/>
  <pageSetup paperSize="9" scale="50" orientation="portrait" horizontalDpi="4294967294" vertic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21633-78FE-4B72-AB50-7A9CB101A0DF}">
  <dimension ref="A1:I183"/>
  <sheetViews>
    <sheetView tabSelected="1" workbookViewId="0">
      <selection activeCell="A23" sqref="A23"/>
    </sheetView>
  </sheetViews>
  <sheetFormatPr defaultColWidth="31.5703125" defaultRowHeight="12.75" x14ac:dyDescent="0.2"/>
  <cols>
    <col min="1" max="1" width="89.140625" style="40" customWidth="1"/>
    <col min="2" max="2" width="12.85546875" style="40" customWidth="1"/>
    <col min="3" max="3" width="13.28515625" style="40" customWidth="1"/>
    <col min="4" max="4" width="14.28515625" style="40" customWidth="1"/>
    <col min="5" max="5" width="13.140625" style="40" customWidth="1"/>
    <col min="6" max="7" width="14.28515625" style="40" customWidth="1"/>
    <col min="8" max="8" width="11.85546875" style="40" customWidth="1"/>
    <col min="9" max="9" width="14.28515625" style="40" customWidth="1"/>
    <col min="10" max="16384" width="31.5703125" style="40"/>
  </cols>
  <sheetData>
    <row r="1" spans="1:9" ht="18" x14ac:dyDescent="0.25">
      <c r="A1" s="52" t="s">
        <v>161</v>
      </c>
      <c r="B1" s="53"/>
    </row>
    <row r="2" spans="1:9" x14ac:dyDescent="0.2">
      <c r="B2" s="54"/>
      <c r="C2" s="55"/>
    </row>
    <row r="3" spans="1:9" ht="16.5" x14ac:dyDescent="0.2">
      <c r="A3" s="108" t="s">
        <v>7</v>
      </c>
      <c r="B3" s="108"/>
      <c r="C3" s="108"/>
      <c r="D3" s="108"/>
      <c r="E3" s="108"/>
      <c r="F3" s="108"/>
      <c r="G3" s="108"/>
      <c r="H3" s="108"/>
      <c r="I3" s="108"/>
    </row>
    <row r="4" spans="1:9" ht="16.5" x14ac:dyDescent="0.25">
      <c r="A4" s="109" t="s">
        <v>162</v>
      </c>
      <c r="B4" s="109"/>
      <c r="C4" s="109"/>
      <c r="D4" s="109"/>
      <c r="E4" s="109"/>
      <c r="F4" s="109"/>
      <c r="G4" s="109"/>
      <c r="H4" s="109"/>
      <c r="I4" s="109"/>
    </row>
    <row r="5" spans="1:9" ht="15" x14ac:dyDescent="0.25">
      <c r="A5" s="56"/>
      <c r="B5" s="56"/>
    </row>
    <row r="6" spans="1:9" x14ac:dyDescent="0.2">
      <c r="I6" s="57" t="s">
        <v>0</v>
      </c>
    </row>
    <row r="7" spans="1:9" ht="39.75" customHeight="1" x14ac:dyDescent="0.2">
      <c r="A7" s="110" t="s">
        <v>8</v>
      </c>
      <c r="B7" s="111" t="s">
        <v>15</v>
      </c>
      <c r="C7" s="111" t="s">
        <v>17</v>
      </c>
      <c r="D7" s="112" t="s">
        <v>163</v>
      </c>
      <c r="E7" s="113"/>
      <c r="F7" s="113"/>
      <c r="G7" s="112" t="s">
        <v>18</v>
      </c>
      <c r="H7" s="113"/>
      <c r="I7" s="113"/>
    </row>
    <row r="8" spans="1:9" s="86" customFormat="1" ht="46.5" customHeight="1" x14ac:dyDescent="0.15">
      <c r="A8" s="110"/>
      <c r="B8" s="111"/>
      <c r="C8" s="111"/>
      <c r="D8" s="58" t="s">
        <v>9</v>
      </c>
      <c r="E8" s="58" t="s">
        <v>10</v>
      </c>
      <c r="F8" s="58" t="s">
        <v>11</v>
      </c>
      <c r="G8" s="58" t="s">
        <v>9</v>
      </c>
      <c r="H8" s="58" t="s">
        <v>10</v>
      </c>
      <c r="I8" s="58" t="s">
        <v>11</v>
      </c>
    </row>
    <row r="9" spans="1:9" s="87" customFormat="1" x14ac:dyDescent="0.2">
      <c r="A9" s="59">
        <v>0</v>
      </c>
      <c r="B9" s="60">
        <v>1</v>
      </c>
      <c r="C9" s="60">
        <v>2</v>
      </c>
      <c r="D9" s="60" t="s">
        <v>12</v>
      </c>
      <c r="E9" s="60">
        <v>3</v>
      </c>
      <c r="F9" s="60">
        <v>4</v>
      </c>
      <c r="G9" s="60" t="s">
        <v>13</v>
      </c>
      <c r="H9" s="60">
        <v>6</v>
      </c>
      <c r="I9" s="60">
        <v>7</v>
      </c>
    </row>
    <row r="10" spans="1:9" x14ac:dyDescent="0.2">
      <c r="A10" s="61" t="s">
        <v>25</v>
      </c>
      <c r="B10" s="29">
        <f>+B11+B12+B13+B14+B15+B16</f>
        <v>28912.720000000001</v>
      </c>
      <c r="C10" s="29">
        <f t="shared" ref="C10:I10" si="0">+C11+C12+C13+C14+C15+C16</f>
        <v>18174.739999999998</v>
      </c>
      <c r="D10" s="29">
        <f>+E10+F10</f>
        <v>3319.96</v>
      </c>
      <c r="E10" s="29">
        <f t="shared" si="0"/>
        <v>910.46</v>
      </c>
      <c r="F10" s="29">
        <f t="shared" si="0"/>
        <v>2409.5</v>
      </c>
      <c r="G10" s="29">
        <f>+H10+I10</f>
        <v>18174.739999999998</v>
      </c>
      <c r="H10" s="29">
        <f t="shared" si="0"/>
        <v>4148.8899999999994</v>
      </c>
      <c r="I10" s="29">
        <f t="shared" si="0"/>
        <v>14025.85</v>
      </c>
    </row>
    <row r="11" spans="1:9" x14ac:dyDescent="0.2">
      <c r="A11" s="62" t="s">
        <v>26</v>
      </c>
      <c r="B11" s="29">
        <v>26215.72</v>
      </c>
      <c r="C11" s="63">
        <v>16516.66</v>
      </c>
      <c r="D11" s="29">
        <f t="shared" ref="D11:D80" si="1">+E11+F11</f>
        <v>3024.76</v>
      </c>
      <c r="E11" s="63">
        <v>615.26</v>
      </c>
      <c r="F11" s="63">
        <v>2409.5</v>
      </c>
      <c r="G11" s="29">
        <f t="shared" ref="G11:G80" si="2">+H11+I11</f>
        <v>16516.66</v>
      </c>
      <c r="H11" s="63">
        <v>2490.81</v>
      </c>
      <c r="I11" s="63">
        <v>14025.85</v>
      </c>
    </row>
    <row r="12" spans="1:9" ht="25.5" x14ac:dyDescent="0.2">
      <c r="A12" s="62" t="s">
        <v>27</v>
      </c>
      <c r="B12" s="29">
        <v>12</v>
      </c>
      <c r="C12" s="63">
        <v>12</v>
      </c>
      <c r="D12" s="29">
        <f t="shared" si="1"/>
        <v>12</v>
      </c>
      <c r="E12" s="63">
        <v>12</v>
      </c>
      <c r="F12" s="63"/>
      <c r="G12" s="29">
        <f t="shared" si="2"/>
        <v>12</v>
      </c>
      <c r="H12" s="63">
        <v>12</v>
      </c>
      <c r="I12" s="63"/>
    </row>
    <row r="13" spans="1:9" ht="16.5" customHeight="1" x14ac:dyDescent="0.2">
      <c r="A13" s="62" t="s">
        <v>28</v>
      </c>
      <c r="B13" s="29"/>
      <c r="C13" s="63"/>
      <c r="D13" s="29">
        <f t="shared" si="1"/>
        <v>0</v>
      </c>
      <c r="E13" s="63"/>
      <c r="F13" s="63"/>
      <c r="G13" s="29">
        <f t="shared" si="2"/>
        <v>0</v>
      </c>
      <c r="H13" s="63"/>
      <c r="I13" s="63"/>
    </row>
    <row r="14" spans="1:9" ht="25.5" x14ac:dyDescent="0.2">
      <c r="A14" s="62" t="s">
        <v>29</v>
      </c>
      <c r="B14" s="29"/>
      <c r="C14" s="63"/>
      <c r="D14" s="29">
        <f t="shared" si="1"/>
        <v>0</v>
      </c>
      <c r="E14" s="63"/>
      <c r="F14" s="63"/>
      <c r="G14" s="29">
        <f t="shared" si="2"/>
        <v>0</v>
      </c>
      <c r="H14" s="63"/>
      <c r="I14" s="63"/>
    </row>
    <row r="15" spans="1:9" ht="30.75" customHeight="1" x14ac:dyDescent="0.2">
      <c r="A15" s="62" t="s">
        <v>30</v>
      </c>
      <c r="B15" s="29">
        <v>2685</v>
      </c>
      <c r="C15" s="63">
        <v>1646.08</v>
      </c>
      <c r="D15" s="29">
        <f t="shared" si="1"/>
        <v>283.2</v>
      </c>
      <c r="E15" s="63">
        <v>283.2</v>
      </c>
      <c r="F15" s="63"/>
      <c r="G15" s="29">
        <f t="shared" si="2"/>
        <v>1646.08</v>
      </c>
      <c r="H15" s="63">
        <v>1646.08</v>
      </c>
      <c r="I15" s="63"/>
    </row>
    <row r="16" spans="1:9" ht="24" customHeight="1" x14ac:dyDescent="0.2">
      <c r="A16" s="62" t="s">
        <v>31</v>
      </c>
      <c r="B16" s="29"/>
      <c r="C16" s="63"/>
      <c r="D16" s="29">
        <f t="shared" si="1"/>
        <v>0</v>
      </c>
      <c r="E16" s="63"/>
      <c r="F16" s="63"/>
      <c r="G16" s="29">
        <f t="shared" si="2"/>
        <v>0</v>
      </c>
      <c r="H16" s="63"/>
      <c r="I16" s="63"/>
    </row>
    <row r="17" spans="1:9" x14ac:dyDescent="0.2">
      <c r="A17" s="64" t="s">
        <v>1</v>
      </c>
      <c r="B17" s="29">
        <f>+B18+B19+B23+B22</f>
        <v>39269.68</v>
      </c>
      <c r="C17" s="29">
        <f t="shared" ref="C17:I17" si="3">+C18+C19+C23+C22</f>
        <v>25072.01</v>
      </c>
      <c r="D17" s="29">
        <f t="shared" si="1"/>
        <v>4053.5299999999997</v>
      </c>
      <c r="E17" s="29">
        <f t="shared" si="3"/>
        <v>287.84000000000003</v>
      </c>
      <c r="F17" s="29">
        <f t="shared" si="3"/>
        <v>3765.6899999999996</v>
      </c>
      <c r="G17" s="29">
        <f t="shared" si="2"/>
        <v>25072.01</v>
      </c>
      <c r="H17" s="29">
        <f t="shared" si="3"/>
        <v>593.26</v>
      </c>
      <c r="I17" s="29">
        <f t="shared" si="3"/>
        <v>24478.75</v>
      </c>
    </row>
    <row r="18" spans="1:9" x14ac:dyDescent="0.2">
      <c r="A18" s="38" t="s">
        <v>24</v>
      </c>
      <c r="B18" s="39">
        <v>36565.620000000003</v>
      </c>
      <c r="C18" s="63">
        <v>23172.17</v>
      </c>
      <c r="D18" s="29">
        <f t="shared" si="1"/>
        <v>3552.2</v>
      </c>
      <c r="E18" s="63">
        <v>5.98</v>
      </c>
      <c r="F18" s="63">
        <v>3546.22</v>
      </c>
      <c r="G18" s="29">
        <f t="shared" si="2"/>
        <v>23172.170000000002</v>
      </c>
      <c r="H18" s="63">
        <v>9.4700000000000006</v>
      </c>
      <c r="I18" s="63">
        <v>23162.7</v>
      </c>
    </row>
    <row r="19" spans="1:9" x14ac:dyDescent="0.2">
      <c r="A19" s="65" t="s">
        <v>2</v>
      </c>
      <c r="B19" s="39">
        <v>2100.06</v>
      </c>
      <c r="C19" s="63">
        <v>1316.05</v>
      </c>
      <c r="D19" s="29">
        <f t="shared" si="1"/>
        <v>219.47000000000003</v>
      </c>
      <c r="E19" s="63">
        <f>+E20+E21</f>
        <v>0</v>
      </c>
      <c r="F19" s="63">
        <f>+F20+F21</f>
        <v>219.47000000000003</v>
      </c>
      <c r="G19" s="29">
        <f t="shared" si="2"/>
        <v>1316.0500000000002</v>
      </c>
      <c r="H19" s="63">
        <f t="shared" ref="H19:I19" si="4">+H20+H21</f>
        <v>0</v>
      </c>
      <c r="I19" s="63">
        <f t="shared" si="4"/>
        <v>1316.0500000000002</v>
      </c>
    </row>
    <row r="20" spans="1:9" x14ac:dyDescent="0.2">
      <c r="A20" s="63" t="s">
        <v>32</v>
      </c>
      <c r="B20" s="66" t="s">
        <v>14</v>
      </c>
      <c r="C20" s="66" t="s">
        <v>14</v>
      </c>
      <c r="D20" s="29">
        <f t="shared" si="1"/>
        <v>12.36</v>
      </c>
      <c r="E20" s="63"/>
      <c r="F20" s="63">
        <v>12.36</v>
      </c>
      <c r="G20" s="29">
        <f t="shared" si="2"/>
        <v>62.88</v>
      </c>
      <c r="H20" s="63"/>
      <c r="I20" s="63">
        <v>62.88</v>
      </c>
    </row>
    <row r="21" spans="1:9" x14ac:dyDescent="0.2">
      <c r="A21" s="63" t="s">
        <v>33</v>
      </c>
      <c r="B21" s="66" t="s">
        <v>14</v>
      </c>
      <c r="C21" s="66" t="s">
        <v>14</v>
      </c>
      <c r="D21" s="29">
        <f t="shared" si="1"/>
        <v>207.11</v>
      </c>
      <c r="E21" s="63"/>
      <c r="F21" s="63">
        <v>207.11</v>
      </c>
      <c r="G21" s="29">
        <f t="shared" si="2"/>
        <v>1253.17</v>
      </c>
      <c r="H21" s="63"/>
      <c r="I21" s="63">
        <v>1253.17</v>
      </c>
    </row>
    <row r="22" spans="1:9" ht="25.5" x14ac:dyDescent="0.2">
      <c r="A22" s="67" t="s">
        <v>34</v>
      </c>
      <c r="B22" s="39"/>
      <c r="C22" s="63"/>
      <c r="D22" s="29">
        <f t="shared" si="1"/>
        <v>0</v>
      </c>
      <c r="E22" s="63"/>
      <c r="F22" s="63"/>
      <c r="G22" s="29">
        <f t="shared" si="2"/>
        <v>0</v>
      </c>
      <c r="H22" s="63"/>
      <c r="I22" s="63"/>
    </row>
    <row r="23" spans="1:9" ht="25.5" x14ac:dyDescent="0.2">
      <c r="A23" s="67" t="s">
        <v>35</v>
      </c>
      <c r="B23" s="39">
        <v>604</v>
      </c>
      <c r="C23" s="39">
        <v>583.79</v>
      </c>
      <c r="D23" s="29">
        <f t="shared" si="1"/>
        <v>281.86</v>
      </c>
      <c r="E23" s="39">
        <f t="shared" ref="E23:I23" si="5">+E24+E25+E26+E27+E28+E29</f>
        <v>281.86</v>
      </c>
      <c r="F23" s="39">
        <f t="shared" si="5"/>
        <v>0</v>
      </c>
      <c r="G23" s="29">
        <f t="shared" si="2"/>
        <v>583.79</v>
      </c>
      <c r="H23" s="39">
        <f t="shared" si="5"/>
        <v>583.79</v>
      </c>
      <c r="I23" s="39">
        <f t="shared" si="5"/>
        <v>0</v>
      </c>
    </row>
    <row r="24" spans="1:9" x14ac:dyDescent="0.2">
      <c r="A24" s="67" t="s">
        <v>36</v>
      </c>
      <c r="B24" s="66" t="s">
        <v>14</v>
      </c>
      <c r="C24" s="66" t="s">
        <v>14</v>
      </c>
      <c r="D24" s="29">
        <f t="shared" si="1"/>
        <v>0</v>
      </c>
      <c r="E24" s="63"/>
      <c r="F24" s="63"/>
      <c r="G24" s="29">
        <f t="shared" si="2"/>
        <v>0</v>
      </c>
      <c r="H24" s="63"/>
      <c r="I24" s="63"/>
    </row>
    <row r="25" spans="1:9" x14ac:dyDescent="0.2">
      <c r="A25" s="67" t="s">
        <v>37</v>
      </c>
      <c r="B25" s="66" t="s">
        <v>14</v>
      </c>
      <c r="C25" s="66" t="s">
        <v>14</v>
      </c>
      <c r="D25" s="29">
        <f t="shared" si="1"/>
        <v>44.98</v>
      </c>
      <c r="E25" s="63">
        <v>44.98</v>
      </c>
      <c r="F25" s="63"/>
      <c r="G25" s="29">
        <f t="shared" si="2"/>
        <v>64.150000000000006</v>
      </c>
      <c r="H25" s="63">
        <v>64.150000000000006</v>
      </c>
      <c r="I25" s="63"/>
    </row>
    <row r="26" spans="1:9" x14ac:dyDescent="0.2">
      <c r="A26" s="67" t="s">
        <v>38</v>
      </c>
      <c r="B26" s="66" t="s">
        <v>14</v>
      </c>
      <c r="C26" s="66" t="s">
        <v>14</v>
      </c>
      <c r="D26" s="29">
        <f t="shared" si="1"/>
        <v>0</v>
      </c>
      <c r="E26" s="63"/>
      <c r="F26" s="63"/>
      <c r="G26" s="29">
        <f t="shared" si="2"/>
        <v>0</v>
      </c>
      <c r="H26" s="63"/>
      <c r="I26" s="63"/>
    </row>
    <row r="27" spans="1:9" x14ac:dyDescent="0.2">
      <c r="A27" s="67" t="s">
        <v>39</v>
      </c>
      <c r="B27" s="66" t="s">
        <v>14</v>
      </c>
      <c r="C27" s="66" t="s">
        <v>14</v>
      </c>
      <c r="D27" s="29">
        <f t="shared" si="1"/>
        <v>0</v>
      </c>
      <c r="E27" s="63"/>
      <c r="F27" s="63"/>
      <c r="G27" s="29">
        <f t="shared" si="2"/>
        <v>0</v>
      </c>
      <c r="H27" s="63"/>
      <c r="I27" s="63"/>
    </row>
    <row r="28" spans="1:9" x14ac:dyDescent="0.2">
      <c r="A28" s="67" t="s">
        <v>40</v>
      </c>
      <c r="B28" s="66" t="s">
        <v>14</v>
      </c>
      <c r="C28" s="66" t="s">
        <v>14</v>
      </c>
      <c r="D28" s="29">
        <f t="shared" si="1"/>
        <v>233</v>
      </c>
      <c r="E28" s="63">
        <v>233</v>
      </c>
      <c r="F28" s="63"/>
      <c r="G28" s="29">
        <f t="shared" si="2"/>
        <v>492.26</v>
      </c>
      <c r="H28" s="63">
        <v>492.26</v>
      </c>
      <c r="I28" s="63"/>
    </row>
    <row r="29" spans="1:9" x14ac:dyDescent="0.2">
      <c r="A29" s="67" t="s">
        <v>41</v>
      </c>
      <c r="B29" s="66" t="s">
        <v>14</v>
      </c>
      <c r="C29" s="66" t="s">
        <v>14</v>
      </c>
      <c r="D29" s="29">
        <f t="shared" si="1"/>
        <v>3.88</v>
      </c>
      <c r="E29" s="63">
        <v>3.88</v>
      </c>
      <c r="F29" s="63"/>
      <c r="G29" s="29">
        <f t="shared" si="2"/>
        <v>27.38</v>
      </c>
      <c r="H29" s="63">
        <v>27.38</v>
      </c>
      <c r="I29" s="63"/>
    </row>
    <row r="30" spans="1:9" x14ac:dyDescent="0.2">
      <c r="A30" s="64" t="s">
        <v>42</v>
      </c>
      <c r="B30" s="29">
        <f>+B31+B32</f>
        <v>904.22</v>
      </c>
      <c r="C30" s="29">
        <f t="shared" ref="C30:I30" si="6">+C31+C32</f>
        <v>464.56</v>
      </c>
      <c r="D30" s="29">
        <f t="shared" si="1"/>
        <v>67.400000000000006</v>
      </c>
      <c r="E30" s="29">
        <f t="shared" si="6"/>
        <v>0</v>
      </c>
      <c r="F30" s="29">
        <f t="shared" si="6"/>
        <v>67.400000000000006</v>
      </c>
      <c r="G30" s="29">
        <f t="shared" si="2"/>
        <v>464.56</v>
      </c>
      <c r="H30" s="29">
        <f t="shared" si="6"/>
        <v>0</v>
      </c>
      <c r="I30" s="29">
        <f t="shared" si="6"/>
        <v>464.56</v>
      </c>
    </row>
    <row r="31" spans="1:9" x14ac:dyDescent="0.2">
      <c r="A31" s="63" t="s">
        <v>43</v>
      </c>
      <c r="B31" s="39">
        <v>904.22</v>
      </c>
      <c r="C31" s="63">
        <v>464.56</v>
      </c>
      <c r="D31" s="29">
        <f t="shared" si="1"/>
        <v>67.400000000000006</v>
      </c>
      <c r="E31" s="63"/>
      <c r="F31" s="63">
        <v>67.400000000000006</v>
      </c>
      <c r="G31" s="29">
        <f t="shared" si="2"/>
        <v>464.56</v>
      </c>
      <c r="H31" s="63"/>
      <c r="I31" s="63">
        <v>464.56</v>
      </c>
    </row>
    <row r="32" spans="1:9" x14ac:dyDescent="0.2">
      <c r="A32" s="63" t="s">
        <v>44</v>
      </c>
      <c r="B32" s="39"/>
      <c r="C32" s="63"/>
      <c r="D32" s="29">
        <f t="shared" si="1"/>
        <v>0</v>
      </c>
      <c r="E32" s="63"/>
      <c r="F32" s="63"/>
      <c r="G32" s="29">
        <f t="shared" si="2"/>
        <v>0</v>
      </c>
      <c r="H32" s="63"/>
      <c r="I32" s="63"/>
    </row>
    <row r="33" spans="1:9" x14ac:dyDescent="0.2">
      <c r="A33" s="64" t="s">
        <v>45</v>
      </c>
      <c r="B33" s="29">
        <f t="shared" ref="B33:I33" si="7">+B37+B34</f>
        <v>1760.2</v>
      </c>
      <c r="C33" s="29">
        <f t="shared" si="7"/>
        <v>705.34</v>
      </c>
      <c r="D33" s="29">
        <f t="shared" si="1"/>
        <v>98.45</v>
      </c>
      <c r="E33" s="29">
        <f t="shared" si="7"/>
        <v>0</v>
      </c>
      <c r="F33" s="29">
        <f t="shared" si="7"/>
        <v>98.45</v>
      </c>
      <c r="G33" s="29">
        <f t="shared" si="2"/>
        <v>705.34</v>
      </c>
      <c r="H33" s="29">
        <f t="shared" si="7"/>
        <v>48.39</v>
      </c>
      <c r="I33" s="29">
        <f t="shared" si="7"/>
        <v>656.95</v>
      </c>
    </row>
    <row r="34" spans="1:9" x14ac:dyDescent="0.2">
      <c r="A34" s="68" t="s">
        <v>46</v>
      </c>
      <c r="B34" s="39"/>
      <c r="C34" s="39"/>
      <c r="D34" s="29">
        <f t="shared" si="1"/>
        <v>0</v>
      </c>
      <c r="E34" s="39">
        <f t="shared" ref="E34:I34" si="8">+E35+E36</f>
        <v>0</v>
      </c>
      <c r="F34" s="39">
        <f t="shared" si="8"/>
        <v>0</v>
      </c>
      <c r="G34" s="29">
        <f t="shared" si="2"/>
        <v>0</v>
      </c>
      <c r="H34" s="39">
        <f t="shared" si="8"/>
        <v>0</v>
      </c>
      <c r="I34" s="39">
        <f t="shared" si="8"/>
        <v>0</v>
      </c>
    </row>
    <row r="35" spans="1:9" x14ac:dyDescent="0.2">
      <c r="A35" s="63" t="s">
        <v>47</v>
      </c>
      <c r="B35" s="66" t="s">
        <v>14</v>
      </c>
      <c r="C35" s="66" t="s">
        <v>14</v>
      </c>
      <c r="D35" s="29">
        <f t="shared" si="1"/>
        <v>0</v>
      </c>
      <c r="E35" s="63"/>
      <c r="F35" s="63"/>
      <c r="G35" s="29">
        <f t="shared" si="2"/>
        <v>0</v>
      </c>
      <c r="H35" s="63"/>
      <c r="I35" s="63"/>
    </row>
    <row r="36" spans="1:9" x14ac:dyDescent="0.2">
      <c r="A36" s="69" t="s">
        <v>48</v>
      </c>
      <c r="B36" s="66" t="s">
        <v>14</v>
      </c>
      <c r="C36" s="66" t="s">
        <v>14</v>
      </c>
      <c r="D36" s="29">
        <f t="shared" si="1"/>
        <v>0</v>
      </c>
      <c r="E36" s="63"/>
      <c r="F36" s="63"/>
      <c r="G36" s="29">
        <f t="shared" si="2"/>
        <v>0</v>
      </c>
      <c r="H36" s="63"/>
      <c r="I36" s="63"/>
    </row>
    <row r="37" spans="1:9" x14ac:dyDescent="0.2">
      <c r="A37" s="68" t="s">
        <v>49</v>
      </c>
      <c r="B37" s="39">
        <v>1760.2</v>
      </c>
      <c r="C37" s="39">
        <v>705.34</v>
      </c>
      <c r="D37" s="29">
        <f t="shared" si="1"/>
        <v>98.45</v>
      </c>
      <c r="E37" s="39">
        <f>+E38+E39+E40+E41+E42+E43+E44+E45+E46+E47+E48+E49+E50+E51+E52+E53+E54+E55+E56+E57+E58+E59+E60+E61+E62+E63+E64+E65+E66+E67+E68+E69</f>
        <v>0</v>
      </c>
      <c r="F37" s="39">
        <f>+F38+F39+F40+F41+F42+F43+F44+F45+F46+F47+F48+F49+F50+F51+F52+F53+F54+F55+F56+F57+F58+F59+F60+F61+F62+F63+F64+F65+F66+F67+F68+F69</f>
        <v>98.45</v>
      </c>
      <c r="G37" s="29">
        <f t="shared" si="2"/>
        <v>705.34</v>
      </c>
      <c r="H37" s="39">
        <f>+H38+H39+H40+H41+H42+H43+H44+H45+H46+H47+H48+H49+H50+H51+H52+H53+H54+H55+H56+H57+H58+H59+H60+H61+H62+H63+H64+H65+H66+H67+H68+H69</f>
        <v>48.39</v>
      </c>
      <c r="I37" s="39">
        <f>+I38+I39+I40+I41+I42+I43+I44+I45+I46+I47+I48+I49+I50+I51+I52+I53+I54+I55+I56+I57+I58+I59+I60+I61+I62+I63+I64+I65+I66+I67+I68+I69</f>
        <v>656.95</v>
      </c>
    </row>
    <row r="38" spans="1:9" x14ac:dyDescent="0.2">
      <c r="A38" s="63" t="s">
        <v>50</v>
      </c>
      <c r="B38" s="66" t="s">
        <v>14</v>
      </c>
      <c r="C38" s="66" t="s">
        <v>14</v>
      </c>
      <c r="D38" s="29">
        <f t="shared" si="1"/>
        <v>0</v>
      </c>
      <c r="E38" s="63"/>
      <c r="F38" s="63"/>
      <c r="G38" s="29">
        <f t="shared" si="2"/>
        <v>0</v>
      </c>
      <c r="H38" s="63"/>
      <c r="I38" s="63"/>
    </row>
    <row r="39" spans="1:9" x14ac:dyDescent="0.2">
      <c r="A39" s="63" t="s">
        <v>51</v>
      </c>
      <c r="B39" s="66" t="s">
        <v>14</v>
      </c>
      <c r="C39" s="66" t="s">
        <v>14</v>
      </c>
      <c r="D39" s="29">
        <f t="shared" si="1"/>
        <v>0</v>
      </c>
      <c r="E39" s="63"/>
      <c r="F39" s="63"/>
      <c r="G39" s="29">
        <f t="shared" si="2"/>
        <v>0</v>
      </c>
      <c r="H39" s="63"/>
      <c r="I39" s="63"/>
    </row>
    <row r="40" spans="1:9" x14ac:dyDescent="0.2">
      <c r="A40" s="63" t="s">
        <v>52</v>
      </c>
      <c r="B40" s="66" t="s">
        <v>14</v>
      </c>
      <c r="C40" s="66" t="s">
        <v>14</v>
      </c>
      <c r="D40" s="29">
        <f t="shared" si="1"/>
        <v>2.83</v>
      </c>
      <c r="E40" s="63"/>
      <c r="F40" s="63">
        <v>2.83</v>
      </c>
      <c r="G40" s="29">
        <f t="shared" si="2"/>
        <v>23.76</v>
      </c>
      <c r="H40" s="63"/>
      <c r="I40" s="63">
        <v>23.76</v>
      </c>
    </row>
    <row r="41" spans="1:9" x14ac:dyDescent="0.2">
      <c r="A41" s="63" t="s">
        <v>53</v>
      </c>
      <c r="B41" s="66" t="s">
        <v>14</v>
      </c>
      <c r="C41" s="66" t="s">
        <v>14</v>
      </c>
      <c r="D41" s="29">
        <f t="shared" si="1"/>
        <v>0</v>
      </c>
      <c r="E41" s="63"/>
      <c r="F41" s="63"/>
      <c r="G41" s="29">
        <f t="shared" si="2"/>
        <v>0</v>
      </c>
      <c r="H41" s="63"/>
      <c r="I41" s="63"/>
    </row>
    <row r="42" spans="1:9" x14ac:dyDescent="0.2">
      <c r="A42" s="63" t="s">
        <v>54</v>
      </c>
      <c r="B42" s="66" t="s">
        <v>14</v>
      </c>
      <c r="C42" s="66" t="s">
        <v>14</v>
      </c>
      <c r="D42" s="29">
        <f t="shared" si="1"/>
        <v>0</v>
      </c>
      <c r="E42" s="63"/>
      <c r="F42" s="63"/>
      <c r="G42" s="29">
        <f t="shared" si="2"/>
        <v>0</v>
      </c>
      <c r="H42" s="63"/>
      <c r="I42" s="63"/>
    </row>
    <row r="43" spans="1:9" x14ac:dyDescent="0.2">
      <c r="A43" s="63" t="s">
        <v>55</v>
      </c>
      <c r="B43" s="66" t="s">
        <v>14</v>
      </c>
      <c r="C43" s="66" t="s">
        <v>14</v>
      </c>
      <c r="D43" s="29">
        <f t="shared" si="1"/>
        <v>0</v>
      </c>
      <c r="E43" s="63"/>
      <c r="F43" s="63"/>
      <c r="G43" s="29">
        <f t="shared" si="2"/>
        <v>0</v>
      </c>
      <c r="H43" s="63"/>
      <c r="I43" s="63"/>
    </row>
    <row r="44" spans="1:9" x14ac:dyDescent="0.2">
      <c r="A44" s="63" t="s">
        <v>56</v>
      </c>
      <c r="B44" s="66" t="s">
        <v>14</v>
      </c>
      <c r="C44" s="66" t="s">
        <v>14</v>
      </c>
      <c r="D44" s="29">
        <f t="shared" si="1"/>
        <v>0</v>
      </c>
      <c r="E44" s="63"/>
      <c r="F44" s="63"/>
      <c r="G44" s="29">
        <f t="shared" si="2"/>
        <v>0</v>
      </c>
      <c r="H44" s="63"/>
      <c r="I44" s="63"/>
    </row>
    <row r="45" spans="1:9" x14ac:dyDescent="0.2">
      <c r="A45" s="63" t="s">
        <v>57</v>
      </c>
      <c r="B45" s="66" t="s">
        <v>14</v>
      </c>
      <c r="C45" s="66" t="s">
        <v>14</v>
      </c>
      <c r="D45" s="29">
        <f t="shared" si="1"/>
        <v>0</v>
      </c>
      <c r="E45" s="63"/>
      <c r="F45" s="63"/>
      <c r="G45" s="29">
        <f t="shared" si="2"/>
        <v>0</v>
      </c>
      <c r="H45" s="63"/>
      <c r="I45" s="63"/>
    </row>
    <row r="46" spans="1:9" x14ac:dyDescent="0.2">
      <c r="A46" s="63" t="s">
        <v>58</v>
      </c>
      <c r="B46" s="66" t="s">
        <v>14</v>
      </c>
      <c r="C46" s="66" t="s">
        <v>14</v>
      </c>
      <c r="D46" s="29">
        <f t="shared" si="1"/>
        <v>0</v>
      </c>
      <c r="E46" s="63"/>
      <c r="F46" s="63"/>
      <c r="G46" s="29">
        <f t="shared" si="2"/>
        <v>0</v>
      </c>
      <c r="H46" s="63"/>
      <c r="I46" s="63"/>
    </row>
    <row r="47" spans="1:9" x14ac:dyDescent="0.2">
      <c r="A47" s="63" t="s">
        <v>59</v>
      </c>
      <c r="B47" s="66" t="s">
        <v>14</v>
      </c>
      <c r="C47" s="66" t="s">
        <v>14</v>
      </c>
      <c r="D47" s="29">
        <f t="shared" si="1"/>
        <v>0</v>
      </c>
      <c r="E47" s="63"/>
      <c r="F47" s="63"/>
      <c r="G47" s="29">
        <f t="shared" si="2"/>
        <v>48.39</v>
      </c>
      <c r="H47" s="63">
        <v>48.39</v>
      </c>
      <c r="I47" s="63"/>
    </row>
    <row r="48" spans="1:9" x14ac:dyDescent="0.2">
      <c r="A48" s="63" t="s">
        <v>60</v>
      </c>
      <c r="B48" s="66" t="s">
        <v>14</v>
      </c>
      <c r="C48" s="66" t="s">
        <v>14</v>
      </c>
      <c r="D48" s="29">
        <f t="shared" si="1"/>
        <v>0</v>
      </c>
      <c r="E48" s="63"/>
      <c r="F48" s="63"/>
      <c r="G48" s="29">
        <f t="shared" si="2"/>
        <v>0</v>
      </c>
      <c r="H48" s="63"/>
      <c r="I48" s="63"/>
    </row>
    <row r="49" spans="1:9" x14ac:dyDescent="0.2">
      <c r="A49" s="63" t="s">
        <v>61</v>
      </c>
      <c r="B49" s="66" t="s">
        <v>14</v>
      </c>
      <c r="C49" s="66" t="s">
        <v>14</v>
      </c>
      <c r="D49" s="29">
        <f t="shared" si="1"/>
        <v>0.09</v>
      </c>
      <c r="E49" s="63"/>
      <c r="F49" s="63">
        <v>0.09</v>
      </c>
      <c r="G49" s="29">
        <f t="shared" si="2"/>
        <v>7.03</v>
      </c>
      <c r="H49" s="63"/>
      <c r="I49" s="63">
        <v>7.03</v>
      </c>
    </row>
    <row r="50" spans="1:9" x14ac:dyDescent="0.2">
      <c r="A50" s="63" t="s">
        <v>62</v>
      </c>
      <c r="B50" s="66" t="s">
        <v>14</v>
      </c>
      <c r="C50" s="66" t="s">
        <v>14</v>
      </c>
      <c r="D50" s="29">
        <f t="shared" si="1"/>
        <v>9.64</v>
      </c>
      <c r="E50" s="63"/>
      <c r="F50" s="63">
        <v>9.64</v>
      </c>
      <c r="G50" s="29">
        <f t="shared" si="2"/>
        <v>77.41</v>
      </c>
      <c r="H50" s="63"/>
      <c r="I50" s="63">
        <v>77.41</v>
      </c>
    </row>
    <row r="51" spans="1:9" x14ac:dyDescent="0.2">
      <c r="A51" s="38" t="s">
        <v>48</v>
      </c>
      <c r="B51" s="66" t="s">
        <v>14</v>
      </c>
      <c r="C51" s="66" t="s">
        <v>14</v>
      </c>
      <c r="D51" s="29">
        <f t="shared" si="1"/>
        <v>0</v>
      </c>
      <c r="E51" s="63"/>
      <c r="F51" s="63"/>
      <c r="G51" s="29">
        <f t="shared" si="2"/>
        <v>0</v>
      </c>
      <c r="H51" s="63"/>
      <c r="I51" s="63"/>
    </row>
    <row r="52" spans="1:9" x14ac:dyDescent="0.2">
      <c r="A52" s="63" t="s">
        <v>63</v>
      </c>
      <c r="B52" s="66" t="s">
        <v>14</v>
      </c>
      <c r="C52" s="66" t="s">
        <v>14</v>
      </c>
      <c r="D52" s="29">
        <f t="shared" si="1"/>
        <v>0</v>
      </c>
      <c r="E52" s="63"/>
      <c r="F52" s="63"/>
      <c r="G52" s="29">
        <f t="shared" si="2"/>
        <v>0</v>
      </c>
      <c r="H52" s="63"/>
      <c r="I52" s="63"/>
    </row>
    <row r="53" spans="1:9" x14ac:dyDescent="0.2">
      <c r="A53" s="63" t="s">
        <v>64</v>
      </c>
      <c r="B53" s="66" t="s">
        <v>14</v>
      </c>
      <c r="C53" s="66" t="s">
        <v>14</v>
      </c>
      <c r="D53" s="29">
        <f t="shared" si="1"/>
        <v>0</v>
      </c>
      <c r="E53" s="63"/>
      <c r="F53" s="63"/>
      <c r="G53" s="29">
        <f t="shared" si="2"/>
        <v>0</v>
      </c>
      <c r="H53" s="63"/>
      <c r="I53" s="63"/>
    </row>
    <row r="54" spans="1:9" x14ac:dyDescent="0.2">
      <c r="A54" s="63" t="s">
        <v>65</v>
      </c>
      <c r="B54" s="66" t="s">
        <v>14</v>
      </c>
      <c r="C54" s="66" t="s">
        <v>14</v>
      </c>
      <c r="D54" s="29">
        <f t="shared" si="1"/>
        <v>0</v>
      </c>
      <c r="E54" s="63"/>
      <c r="F54" s="63"/>
      <c r="G54" s="29">
        <f t="shared" si="2"/>
        <v>0</v>
      </c>
      <c r="H54" s="63"/>
      <c r="I54" s="63"/>
    </row>
    <row r="55" spans="1:9" x14ac:dyDescent="0.2">
      <c r="A55" s="70" t="s">
        <v>66</v>
      </c>
      <c r="B55" s="66" t="s">
        <v>14</v>
      </c>
      <c r="C55" s="66" t="s">
        <v>14</v>
      </c>
      <c r="D55" s="29">
        <f t="shared" si="1"/>
        <v>0</v>
      </c>
      <c r="E55" s="63"/>
      <c r="F55" s="63"/>
      <c r="G55" s="29">
        <f t="shared" si="2"/>
        <v>0</v>
      </c>
      <c r="H55" s="63"/>
      <c r="I55" s="63"/>
    </row>
    <row r="56" spans="1:9" s="30" customFormat="1" x14ac:dyDescent="0.2">
      <c r="A56" s="32" t="s">
        <v>67</v>
      </c>
      <c r="B56" s="34" t="s">
        <v>14</v>
      </c>
      <c r="C56" s="34" t="s">
        <v>14</v>
      </c>
      <c r="D56" s="31">
        <f t="shared" si="1"/>
        <v>0</v>
      </c>
      <c r="E56" s="32"/>
      <c r="F56" s="32"/>
      <c r="G56" s="31">
        <f t="shared" si="2"/>
        <v>0</v>
      </c>
      <c r="H56" s="32"/>
      <c r="I56" s="32"/>
    </row>
    <row r="57" spans="1:9" x14ac:dyDescent="0.2">
      <c r="A57" s="70" t="s">
        <v>68</v>
      </c>
      <c r="B57" s="66" t="s">
        <v>14</v>
      </c>
      <c r="C57" s="66" t="s">
        <v>14</v>
      </c>
      <c r="D57" s="29">
        <f t="shared" si="1"/>
        <v>0</v>
      </c>
      <c r="E57" s="63"/>
      <c r="F57" s="63"/>
      <c r="G57" s="29">
        <f t="shared" si="2"/>
        <v>0</v>
      </c>
      <c r="H57" s="63"/>
      <c r="I57" s="63"/>
    </row>
    <row r="58" spans="1:9" x14ac:dyDescent="0.2">
      <c r="A58" s="63" t="s">
        <v>69</v>
      </c>
      <c r="B58" s="66" t="s">
        <v>14</v>
      </c>
      <c r="C58" s="66" t="s">
        <v>14</v>
      </c>
      <c r="D58" s="29">
        <f t="shared" si="1"/>
        <v>0</v>
      </c>
      <c r="E58" s="63"/>
      <c r="F58" s="63"/>
      <c r="G58" s="29">
        <f t="shared" si="2"/>
        <v>0</v>
      </c>
      <c r="H58" s="63"/>
      <c r="I58" s="63"/>
    </row>
    <row r="59" spans="1:9" x14ac:dyDescent="0.2">
      <c r="A59" s="63" t="s">
        <v>70</v>
      </c>
      <c r="B59" s="66" t="s">
        <v>14</v>
      </c>
      <c r="C59" s="66" t="s">
        <v>14</v>
      </c>
      <c r="D59" s="29">
        <f t="shared" si="1"/>
        <v>25.72</v>
      </c>
      <c r="E59" s="63"/>
      <c r="F59" s="63">
        <v>25.72</v>
      </c>
      <c r="G59" s="29">
        <f t="shared" si="2"/>
        <v>171.62</v>
      </c>
      <c r="H59" s="63"/>
      <c r="I59" s="63">
        <v>171.62</v>
      </c>
    </row>
    <row r="60" spans="1:9" x14ac:dyDescent="0.2">
      <c r="A60" s="63" t="s">
        <v>71</v>
      </c>
      <c r="B60" s="66" t="s">
        <v>14</v>
      </c>
      <c r="C60" s="66" t="s">
        <v>14</v>
      </c>
      <c r="D60" s="29">
        <f t="shared" si="1"/>
        <v>60.17</v>
      </c>
      <c r="E60" s="63"/>
      <c r="F60" s="63">
        <v>60.17</v>
      </c>
      <c r="G60" s="29">
        <f t="shared" si="2"/>
        <v>359.54</v>
      </c>
      <c r="H60" s="63"/>
      <c r="I60" s="63">
        <v>359.54</v>
      </c>
    </row>
    <row r="61" spans="1:9" x14ac:dyDescent="0.2">
      <c r="A61" s="63" t="s">
        <v>72</v>
      </c>
      <c r="B61" s="66" t="s">
        <v>14</v>
      </c>
      <c r="C61" s="66" t="s">
        <v>14</v>
      </c>
      <c r="D61" s="29">
        <f t="shared" si="1"/>
        <v>0</v>
      </c>
      <c r="E61" s="63"/>
      <c r="F61" s="63"/>
      <c r="G61" s="29">
        <f t="shared" si="2"/>
        <v>17.59</v>
      </c>
      <c r="H61" s="63"/>
      <c r="I61" s="63">
        <v>17.59</v>
      </c>
    </row>
    <row r="62" spans="1:9" x14ac:dyDescent="0.2">
      <c r="A62" s="63" t="s">
        <v>73</v>
      </c>
      <c r="B62" s="66" t="s">
        <v>14</v>
      </c>
      <c r="C62" s="66" t="s">
        <v>14</v>
      </c>
      <c r="D62" s="29">
        <f t="shared" si="1"/>
        <v>0</v>
      </c>
      <c r="E62" s="63"/>
      <c r="F62" s="63"/>
      <c r="G62" s="29">
        <f t="shared" si="2"/>
        <v>0</v>
      </c>
      <c r="H62" s="63"/>
      <c r="I62" s="63"/>
    </row>
    <row r="63" spans="1:9" x14ac:dyDescent="0.2">
      <c r="A63" s="63" t="s">
        <v>74</v>
      </c>
      <c r="B63" s="66" t="s">
        <v>14</v>
      </c>
      <c r="C63" s="66" t="s">
        <v>14</v>
      </c>
      <c r="D63" s="29">
        <f t="shared" si="1"/>
        <v>0</v>
      </c>
      <c r="E63" s="63"/>
      <c r="F63" s="63"/>
      <c r="G63" s="29">
        <f t="shared" si="2"/>
        <v>0</v>
      </c>
      <c r="H63" s="63"/>
      <c r="I63" s="63"/>
    </row>
    <row r="64" spans="1:9" x14ac:dyDescent="0.2">
      <c r="A64" s="63" t="s">
        <v>75</v>
      </c>
      <c r="B64" s="66" t="s">
        <v>14</v>
      </c>
      <c r="C64" s="66" t="s">
        <v>14</v>
      </c>
      <c r="D64" s="29">
        <f t="shared" si="1"/>
        <v>0</v>
      </c>
      <c r="E64" s="63"/>
      <c r="F64" s="63"/>
      <c r="G64" s="29">
        <f t="shared" si="2"/>
        <v>0</v>
      </c>
      <c r="H64" s="63"/>
      <c r="I64" s="63"/>
    </row>
    <row r="65" spans="1:9" x14ac:dyDescent="0.2">
      <c r="A65" s="63" t="s">
        <v>76</v>
      </c>
      <c r="B65" s="66" t="s">
        <v>14</v>
      </c>
      <c r="C65" s="66" t="s">
        <v>14</v>
      </c>
      <c r="D65" s="29">
        <f t="shared" si="1"/>
        <v>0</v>
      </c>
      <c r="E65" s="63"/>
      <c r="F65" s="63"/>
      <c r="G65" s="29">
        <f t="shared" si="2"/>
        <v>0</v>
      </c>
      <c r="H65" s="63"/>
      <c r="I65" s="63"/>
    </row>
    <row r="66" spans="1:9" x14ac:dyDescent="0.2">
      <c r="A66" s="63" t="s">
        <v>77</v>
      </c>
      <c r="B66" s="66" t="s">
        <v>14</v>
      </c>
      <c r="C66" s="66" t="s">
        <v>14</v>
      </c>
      <c r="D66" s="29">
        <f t="shared" si="1"/>
        <v>0</v>
      </c>
      <c r="E66" s="63"/>
      <c r="F66" s="63"/>
      <c r="G66" s="29">
        <f t="shared" si="2"/>
        <v>0</v>
      </c>
      <c r="H66" s="63"/>
      <c r="I66" s="63"/>
    </row>
    <row r="67" spans="1:9" x14ac:dyDescent="0.2">
      <c r="A67" s="63" t="s">
        <v>78</v>
      </c>
      <c r="B67" s="66" t="s">
        <v>14</v>
      </c>
      <c r="C67" s="66" t="s">
        <v>14</v>
      </c>
      <c r="D67" s="29">
        <f t="shared" si="1"/>
        <v>0</v>
      </c>
      <c r="E67" s="63"/>
      <c r="F67" s="63"/>
      <c r="G67" s="29">
        <f t="shared" si="2"/>
        <v>0</v>
      </c>
      <c r="H67" s="63"/>
      <c r="I67" s="63"/>
    </row>
    <row r="68" spans="1:9" s="88" customFormat="1" x14ac:dyDescent="0.2">
      <c r="A68" s="70" t="s">
        <v>79</v>
      </c>
      <c r="B68" s="71" t="s">
        <v>14</v>
      </c>
      <c r="C68" s="71" t="s">
        <v>14</v>
      </c>
      <c r="D68" s="29">
        <f t="shared" si="1"/>
        <v>0</v>
      </c>
      <c r="E68" s="70"/>
      <c r="F68" s="70"/>
      <c r="G68" s="29">
        <f t="shared" si="2"/>
        <v>0</v>
      </c>
      <c r="H68" s="70"/>
      <c r="I68" s="70"/>
    </row>
    <row r="69" spans="1:9" s="88" customFormat="1" x14ac:dyDescent="0.2">
      <c r="A69" s="70" t="s">
        <v>80</v>
      </c>
      <c r="B69" s="71" t="s">
        <v>14</v>
      </c>
      <c r="C69" s="71" t="s">
        <v>14</v>
      </c>
      <c r="D69" s="29">
        <f t="shared" si="1"/>
        <v>0</v>
      </c>
      <c r="E69" s="70"/>
      <c r="F69" s="70"/>
      <c r="G69" s="29">
        <f t="shared" si="2"/>
        <v>0</v>
      </c>
      <c r="H69" s="70"/>
      <c r="I69" s="70"/>
    </row>
    <row r="70" spans="1:9" x14ac:dyDescent="0.2">
      <c r="A70" s="64" t="s">
        <v>81</v>
      </c>
      <c r="B70" s="29">
        <v>613.08000000000004</v>
      </c>
      <c r="C70" s="63">
        <v>613.08000000000004</v>
      </c>
      <c r="D70" s="29">
        <f t="shared" si="1"/>
        <v>74.87</v>
      </c>
      <c r="E70" s="63">
        <v>74.87</v>
      </c>
      <c r="F70" s="63"/>
      <c r="G70" s="29">
        <f t="shared" si="2"/>
        <v>613.08000000000004</v>
      </c>
      <c r="H70" s="63">
        <v>613.08000000000004</v>
      </c>
      <c r="I70" s="63"/>
    </row>
    <row r="71" spans="1:9" x14ac:dyDescent="0.2">
      <c r="A71" s="64" t="s">
        <v>82</v>
      </c>
      <c r="B71" s="29">
        <v>96.23</v>
      </c>
      <c r="C71" s="29">
        <v>96.23</v>
      </c>
      <c r="D71" s="29">
        <f t="shared" si="1"/>
        <v>31.29</v>
      </c>
      <c r="E71" s="29">
        <f>+E72+E76+E80+E81+E84+E82+E83</f>
        <v>31.29</v>
      </c>
      <c r="F71" s="29">
        <f>+F72+F76+F80+F81+F84+F82+F83</f>
        <v>0</v>
      </c>
      <c r="G71" s="29">
        <f t="shared" si="2"/>
        <v>96.23</v>
      </c>
      <c r="H71" s="29">
        <f>+H72+H76+H80+H81+H84+H82+H83</f>
        <v>96.23</v>
      </c>
      <c r="I71" s="29">
        <f>+I72+I76+I80+I81+I84+I82+I83</f>
        <v>0</v>
      </c>
    </row>
    <row r="72" spans="1:9" x14ac:dyDescent="0.2">
      <c r="A72" s="64" t="s">
        <v>83</v>
      </c>
      <c r="B72" s="66" t="s">
        <v>14</v>
      </c>
      <c r="C72" s="66" t="s">
        <v>14</v>
      </c>
      <c r="D72" s="29">
        <f t="shared" si="1"/>
        <v>31.29</v>
      </c>
      <c r="E72" s="39">
        <f t="shared" ref="E72:I72" si="9">+E73+E74+E75</f>
        <v>31.29</v>
      </c>
      <c r="F72" s="39">
        <f t="shared" si="9"/>
        <v>0</v>
      </c>
      <c r="G72" s="29">
        <f t="shared" si="2"/>
        <v>96.23</v>
      </c>
      <c r="H72" s="39">
        <f t="shared" si="9"/>
        <v>96.23</v>
      </c>
      <c r="I72" s="39">
        <f t="shared" si="9"/>
        <v>0</v>
      </c>
    </row>
    <row r="73" spans="1:9" x14ac:dyDescent="0.2">
      <c r="A73" s="63" t="s">
        <v>84</v>
      </c>
      <c r="B73" s="66" t="s">
        <v>14</v>
      </c>
      <c r="C73" s="66" t="s">
        <v>14</v>
      </c>
      <c r="D73" s="29">
        <f t="shared" si="1"/>
        <v>0</v>
      </c>
      <c r="E73" s="63"/>
      <c r="F73" s="63"/>
      <c r="G73" s="29">
        <f t="shared" si="2"/>
        <v>0</v>
      </c>
      <c r="H73" s="63"/>
      <c r="I73" s="63"/>
    </row>
    <row r="74" spans="1:9" x14ac:dyDescent="0.2">
      <c r="A74" s="63" t="s">
        <v>85</v>
      </c>
      <c r="B74" s="66" t="s">
        <v>14</v>
      </c>
      <c r="C74" s="66" t="s">
        <v>14</v>
      </c>
      <c r="D74" s="29">
        <f t="shared" si="1"/>
        <v>0</v>
      </c>
      <c r="E74" s="63"/>
      <c r="F74" s="63"/>
      <c r="G74" s="29">
        <f t="shared" si="2"/>
        <v>0</v>
      </c>
      <c r="H74" s="63"/>
      <c r="I74" s="63"/>
    </row>
    <row r="75" spans="1:9" x14ac:dyDescent="0.2">
      <c r="A75" s="72" t="s">
        <v>86</v>
      </c>
      <c r="B75" s="66" t="s">
        <v>14</v>
      </c>
      <c r="C75" s="66" t="s">
        <v>14</v>
      </c>
      <c r="D75" s="29">
        <f t="shared" si="1"/>
        <v>31.29</v>
      </c>
      <c r="E75" s="63">
        <v>31.29</v>
      </c>
      <c r="F75" s="63"/>
      <c r="G75" s="29">
        <f t="shared" si="2"/>
        <v>96.23</v>
      </c>
      <c r="H75" s="63">
        <v>96.23</v>
      </c>
      <c r="I75" s="63"/>
    </row>
    <row r="76" spans="1:9" x14ac:dyDescent="0.2">
      <c r="A76" s="64" t="s">
        <v>87</v>
      </c>
      <c r="B76" s="66" t="s">
        <v>14</v>
      </c>
      <c r="C76" s="66" t="s">
        <v>14</v>
      </c>
      <c r="D76" s="29">
        <f t="shared" si="1"/>
        <v>0</v>
      </c>
      <c r="E76" s="39">
        <f t="shared" ref="E76:I76" si="10">+E77+E78+E79</f>
        <v>0</v>
      </c>
      <c r="F76" s="39">
        <f t="shared" si="10"/>
        <v>0</v>
      </c>
      <c r="G76" s="29">
        <f t="shared" si="2"/>
        <v>0</v>
      </c>
      <c r="H76" s="39">
        <f t="shared" si="10"/>
        <v>0</v>
      </c>
      <c r="I76" s="39">
        <f t="shared" si="10"/>
        <v>0</v>
      </c>
    </row>
    <row r="77" spans="1:9" x14ac:dyDescent="0.2">
      <c r="A77" s="72" t="s">
        <v>84</v>
      </c>
      <c r="B77" s="66" t="s">
        <v>14</v>
      </c>
      <c r="C77" s="66" t="s">
        <v>14</v>
      </c>
      <c r="D77" s="29">
        <f t="shared" si="1"/>
        <v>0</v>
      </c>
      <c r="E77" s="63"/>
      <c r="F77" s="63"/>
      <c r="G77" s="29">
        <f t="shared" si="2"/>
        <v>0</v>
      </c>
      <c r="H77" s="63"/>
      <c r="I77" s="63"/>
    </row>
    <row r="78" spans="1:9" x14ac:dyDescent="0.2">
      <c r="A78" s="73" t="s">
        <v>85</v>
      </c>
      <c r="B78" s="66" t="s">
        <v>14</v>
      </c>
      <c r="C78" s="66" t="s">
        <v>14</v>
      </c>
      <c r="D78" s="29">
        <f t="shared" si="1"/>
        <v>0</v>
      </c>
      <c r="E78" s="63"/>
      <c r="F78" s="63"/>
      <c r="G78" s="29">
        <f t="shared" si="2"/>
        <v>0</v>
      </c>
      <c r="H78" s="63"/>
      <c r="I78" s="63"/>
    </row>
    <row r="79" spans="1:9" x14ac:dyDescent="0.2">
      <c r="A79" s="63" t="s">
        <v>88</v>
      </c>
      <c r="B79" s="66" t="s">
        <v>14</v>
      </c>
      <c r="C79" s="66" t="s">
        <v>14</v>
      </c>
      <c r="D79" s="29">
        <f t="shared" si="1"/>
        <v>0</v>
      </c>
      <c r="E79" s="63"/>
      <c r="F79" s="63"/>
      <c r="G79" s="29">
        <f t="shared" si="2"/>
        <v>0</v>
      </c>
      <c r="H79" s="63"/>
      <c r="I79" s="63"/>
    </row>
    <row r="80" spans="1:9" x14ac:dyDescent="0.2">
      <c r="A80" s="63" t="s">
        <v>89</v>
      </c>
      <c r="B80" s="66" t="s">
        <v>14</v>
      </c>
      <c r="C80" s="66" t="s">
        <v>14</v>
      </c>
      <c r="D80" s="29">
        <f t="shared" si="1"/>
        <v>0</v>
      </c>
      <c r="E80" s="63"/>
      <c r="F80" s="63"/>
      <c r="G80" s="29">
        <f t="shared" si="2"/>
        <v>0</v>
      </c>
      <c r="H80" s="63"/>
      <c r="I80" s="63"/>
    </row>
    <row r="81" spans="1:9" x14ac:dyDescent="0.2">
      <c r="A81" s="63" t="s">
        <v>90</v>
      </c>
      <c r="B81" s="66" t="s">
        <v>14</v>
      </c>
      <c r="C81" s="66" t="s">
        <v>14</v>
      </c>
      <c r="D81" s="29">
        <f t="shared" ref="D81:D144" si="11">+E81+F81</f>
        <v>0</v>
      </c>
      <c r="E81" s="63"/>
      <c r="F81" s="63"/>
      <c r="G81" s="29">
        <f t="shared" ref="G81:G144" si="12">+H81+I81</f>
        <v>0</v>
      </c>
      <c r="H81" s="63"/>
      <c r="I81" s="63"/>
    </row>
    <row r="82" spans="1:9" s="88" customFormat="1" x14ac:dyDescent="0.2">
      <c r="A82" s="70" t="s">
        <v>91</v>
      </c>
      <c r="B82" s="71" t="s">
        <v>14</v>
      </c>
      <c r="C82" s="71" t="s">
        <v>14</v>
      </c>
      <c r="D82" s="74">
        <f t="shared" si="11"/>
        <v>0</v>
      </c>
      <c r="E82" s="70"/>
      <c r="F82" s="70"/>
      <c r="G82" s="74">
        <f t="shared" si="12"/>
        <v>0</v>
      </c>
      <c r="H82" s="70"/>
      <c r="I82" s="70"/>
    </row>
    <row r="83" spans="1:9" s="88" customFormat="1" x14ac:dyDescent="0.2">
      <c r="A83" s="70" t="s">
        <v>92</v>
      </c>
      <c r="B83" s="71" t="s">
        <v>14</v>
      </c>
      <c r="C83" s="71" t="s">
        <v>14</v>
      </c>
      <c r="D83" s="74">
        <f t="shared" si="11"/>
        <v>0</v>
      </c>
      <c r="E83" s="70"/>
      <c r="F83" s="70"/>
      <c r="G83" s="74">
        <f t="shared" si="12"/>
        <v>0</v>
      </c>
      <c r="H83" s="70"/>
      <c r="I83" s="70"/>
    </row>
    <row r="84" spans="1:9" x14ac:dyDescent="0.2">
      <c r="A84" s="63" t="s">
        <v>93</v>
      </c>
      <c r="B84" s="66" t="s">
        <v>14</v>
      </c>
      <c r="C84" s="66" t="s">
        <v>14</v>
      </c>
      <c r="D84" s="29">
        <f t="shared" si="11"/>
        <v>0</v>
      </c>
      <c r="E84" s="63"/>
      <c r="F84" s="63"/>
      <c r="G84" s="29">
        <f t="shared" si="12"/>
        <v>0</v>
      </c>
      <c r="H84" s="63"/>
      <c r="I84" s="63"/>
    </row>
    <row r="85" spans="1:9" ht="25.5" x14ac:dyDescent="0.2">
      <c r="A85" s="64" t="s">
        <v>94</v>
      </c>
      <c r="B85" s="29"/>
      <c r="C85" s="29"/>
      <c r="D85" s="29">
        <f t="shared" si="11"/>
        <v>0</v>
      </c>
      <c r="E85" s="29">
        <f t="shared" ref="E85:I85" si="13">+E86+E87+E88+E89</f>
        <v>0</v>
      </c>
      <c r="F85" s="29">
        <f t="shared" si="13"/>
        <v>0</v>
      </c>
      <c r="G85" s="29">
        <f t="shared" si="12"/>
        <v>0</v>
      </c>
      <c r="H85" s="29">
        <f t="shared" si="13"/>
        <v>0</v>
      </c>
      <c r="I85" s="29">
        <f t="shared" si="13"/>
        <v>0</v>
      </c>
    </row>
    <row r="86" spans="1:9" x14ac:dyDescent="0.2">
      <c r="A86" s="63" t="s">
        <v>95</v>
      </c>
      <c r="B86" s="66" t="s">
        <v>14</v>
      </c>
      <c r="C86" s="66" t="s">
        <v>14</v>
      </c>
      <c r="D86" s="29">
        <f t="shared" si="11"/>
        <v>0</v>
      </c>
      <c r="E86" s="63"/>
      <c r="F86" s="63"/>
      <c r="G86" s="29">
        <f t="shared" si="12"/>
        <v>0</v>
      </c>
      <c r="H86" s="63"/>
      <c r="I86" s="63"/>
    </row>
    <row r="87" spans="1:9" x14ac:dyDescent="0.2">
      <c r="A87" s="63" t="s">
        <v>96</v>
      </c>
      <c r="B87" s="66" t="s">
        <v>14</v>
      </c>
      <c r="C87" s="66" t="s">
        <v>14</v>
      </c>
      <c r="D87" s="29">
        <f t="shared" si="11"/>
        <v>0</v>
      </c>
      <c r="E87" s="63"/>
      <c r="F87" s="63"/>
      <c r="G87" s="29">
        <f t="shared" si="12"/>
        <v>0</v>
      </c>
      <c r="H87" s="63"/>
      <c r="I87" s="63"/>
    </row>
    <row r="88" spans="1:9" x14ac:dyDescent="0.2">
      <c r="A88" s="63" t="s">
        <v>97</v>
      </c>
      <c r="B88" s="66" t="s">
        <v>14</v>
      </c>
      <c r="C88" s="66" t="s">
        <v>14</v>
      </c>
      <c r="D88" s="29">
        <f t="shared" si="11"/>
        <v>0</v>
      </c>
      <c r="E88" s="63"/>
      <c r="F88" s="63"/>
      <c r="G88" s="29">
        <f t="shared" si="12"/>
        <v>0</v>
      </c>
      <c r="H88" s="63"/>
      <c r="I88" s="63"/>
    </row>
    <row r="89" spans="1:9" x14ac:dyDescent="0.2">
      <c r="A89" s="63" t="s">
        <v>98</v>
      </c>
      <c r="B89" s="66" t="s">
        <v>14</v>
      </c>
      <c r="C89" s="66" t="s">
        <v>14</v>
      </c>
      <c r="D89" s="29">
        <f t="shared" si="11"/>
        <v>0</v>
      </c>
      <c r="E89" s="63"/>
      <c r="F89" s="63"/>
      <c r="G89" s="29">
        <f t="shared" si="12"/>
        <v>0</v>
      </c>
      <c r="H89" s="63"/>
      <c r="I89" s="63"/>
    </row>
    <row r="90" spans="1:9" x14ac:dyDescent="0.2">
      <c r="A90" s="64" t="s">
        <v>99</v>
      </c>
      <c r="B90" s="29"/>
      <c r="C90" s="29"/>
      <c r="D90" s="29">
        <f t="shared" si="11"/>
        <v>0</v>
      </c>
      <c r="E90" s="29">
        <f t="shared" ref="E90:I90" si="14">+E91+E92+E93</f>
        <v>0</v>
      </c>
      <c r="F90" s="29">
        <f t="shared" si="14"/>
        <v>0</v>
      </c>
      <c r="G90" s="29">
        <f t="shared" si="12"/>
        <v>0</v>
      </c>
      <c r="H90" s="29">
        <f t="shared" si="14"/>
        <v>0</v>
      </c>
      <c r="I90" s="29">
        <f t="shared" si="14"/>
        <v>0</v>
      </c>
    </row>
    <row r="91" spans="1:9" x14ac:dyDescent="0.2">
      <c r="A91" s="63" t="s">
        <v>100</v>
      </c>
      <c r="B91" s="66" t="s">
        <v>14</v>
      </c>
      <c r="C91" s="66" t="s">
        <v>14</v>
      </c>
      <c r="D91" s="29">
        <f t="shared" si="11"/>
        <v>0</v>
      </c>
      <c r="E91" s="63"/>
      <c r="F91" s="63"/>
      <c r="G91" s="29">
        <f t="shared" si="12"/>
        <v>0</v>
      </c>
      <c r="H91" s="63"/>
      <c r="I91" s="63"/>
    </row>
    <row r="92" spans="1:9" x14ac:dyDescent="0.2">
      <c r="A92" s="63" t="s">
        <v>101</v>
      </c>
      <c r="B92" s="66" t="s">
        <v>14</v>
      </c>
      <c r="C92" s="66" t="s">
        <v>14</v>
      </c>
      <c r="D92" s="29">
        <f t="shared" si="11"/>
        <v>0</v>
      </c>
      <c r="E92" s="63"/>
      <c r="F92" s="63"/>
      <c r="G92" s="29">
        <f t="shared" si="12"/>
        <v>0</v>
      </c>
      <c r="H92" s="63"/>
      <c r="I92" s="63"/>
    </row>
    <row r="93" spans="1:9" x14ac:dyDescent="0.2">
      <c r="A93" s="63" t="s">
        <v>102</v>
      </c>
      <c r="B93" s="66" t="s">
        <v>14</v>
      </c>
      <c r="C93" s="66" t="s">
        <v>14</v>
      </c>
      <c r="D93" s="29">
        <f t="shared" si="11"/>
        <v>0</v>
      </c>
      <c r="E93" s="63"/>
      <c r="F93" s="63"/>
      <c r="G93" s="29">
        <f t="shared" si="12"/>
        <v>0</v>
      </c>
      <c r="H93" s="63"/>
      <c r="I93" s="63"/>
    </row>
    <row r="94" spans="1:9" x14ac:dyDescent="0.2">
      <c r="A94" s="64" t="s">
        <v>103</v>
      </c>
      <c r="B94" s="29"/>
      <c r="C94" s="29"/>
      <c r="D94" s="29">
        <f t="shared" si="11"/>
        <v>94.16</v>
      </c>
      <c r="E94" s="29">
        <f>+E95+E96+E97+E98+E99+E100+E101+E102+E103+E104</f>
        <v>94.16</v>
      </c>
      <c r="F94" s="29">
        <f>+F95+F96+F97+F98+F99+F100+F101+F102+F103+F104</f>
        <v>0</v>
      </c>
      <c r="G94" s="29">
        <f t="shared" si="12"/>
        <v>554.30999999999995</v>
      </c>
      <c r="H94" s="29">
        <f>+H95+H96+H97+H98+H99+H100+H101+H102+H103+H104</f>
        <v>554.30999999999995</v>
      </c>
      <c r="I94" s="29">
        <f>+I95+I96+I97+I98+I99+I100+I101+I102+I103+I104</f>
        <v>0</v>
      </c>
    </row>
    <row r="95" spans="1:9" x14ac:dyDescent="0.2">
      <c r="A95" s="63" t="s">
        <v>104</v>
      </c>
      <c r="B95" s="66" t="s">
        <v>14</v>
      </c>
      <c r="C95" s="66" t="s">
        <v>14</v>
      </c>
      <c r="D95" s="29">
        <f t="shared" si="11"/>
        <v>0</v>
      </c>
      <c r="E95" s="63"/>
      <c r="F95" s="63"/>
      <c r="G95" s="29">
        <f t="shared" si="12"/>
        <v>0</v>
      </c>
      <c r="H95" s="63"/>
      <c r="I95" s="63"/>
    </row>
    <row r="96" spans="1:9" x14ac:dyDescent="0.2">
      <c r="A96" s="63" t="s">
        <v>105</v>
      </c>
      <c r="B96" s="66" t="s">
        <v>14</v>
      </c>
      <c r="C96" s="66" t="s">
        <v>14</v>
      </c>
      <c r="D96" s="29">
        <f t="shared" si="11"/>
        <v>0</v>
      </c>
      <c r="E96" s="63"/>
      <c r="F96" s="63"/>
      <c r="G96" s="29">
        <f t="shared" si="12"/>
        <v>0</v>
      </c>
      <c r="H96" s="63"/>
      <c r="I96" s="63"/>
    </row>
    <row r="97" spans="1:9" x14ac:dyDescent="0.2">
      <c r="A97" s="63" t="s">
        <v>106</v>
      </c>
      <c r="B97" s="66" t="s">
        <v>14</v>
      </c>
      <c r="C97" s="66" t="s">
        <v>14</v>
      </c>
      <c r="D97" s="29">
        <f t="shared" si="11"/>
        <v>0</v>
      </c>
      <c r="E97" s="63"/>
      <c r="F97" s="63"/>
      <c r="G97" s="29">
        <f t="shared" si="12"/>
        <v>0</v>
      </c>
      <c r="H97" s="63"/>
      <c r="I97" s="63"/>
    </row>
    <row r="98" spans="1:9" x14ac:dyDescent="0.2">
      <c r="A98" s="63" t="s">
        <v>107</v>
      </c>
      <c r="B98" s="66" t="s">
        <v>14</v>
      </c>
      <c r="C98" s="66" t="s">
        <v>14</v>
      </c>
      <c r="D98" s="29">
        <f t="shared" si="11"/>
        <v>0</v>
      </c>
      <c r="E98" s="63"/>
      <c r="F98" s="63"/>
      <c r="G98" s="29">
        <f t="shared" si="12"/>
        <v>0</v>
      </c>
      <c r="H98" s="63"/>
      <c r="I98" s="63"/>
    </row>
    <row r="99" spans="1:9" x14ac:dyDescent="0.2">
      <c r="A99" s="63" t="s">
        <v>108</v>
      </c>
      <c r="B99" s="66" t="s">
        <v>14</v>
      </c>
      <c r="C99" s="66" t="s">
        <v>14</v>
      </c>
      <c r="D99" s="29">
        <f t="shared" si="11"/>
        <v>94.16</v>
      </c>
      <c r="E99" s="63">
        <v>94.16</v>
      </c>
      <c r="F99" s="63"/>
      <c r="G99" s="29">
        <f t="shared" si="12"/>
        <v>554.30999999999995</v>
      </c>
      <c r="H99" s="63">
        <v>554.30999999999995</v>
      </c>
      <c r="I99" s="63"/>
    </row>
    <row r="100" spans="1:9" x14ac:dyDescent="0.2">
      <c r="A100" s="63" t="s">
        <v>109</v>
      </c>
      <c r="B100" s="66" t="s">
        <v>14</v>
      </c>
      <c r="C100" s="66" t="s">
        <v>14</v>
      </c>
      <c r="D100" s="29">
        <f t="shared" si="11"/>
        <v>0</v>
      </c>
      <c r="E100" s="63"/>
      <c r="F100" s="63"/>
      <c r="G100" s="29">
        <f t="shared" si="12"/>
        <v>0</v>
      </c>
      <c r="H100" s="63"/>
      <c r="I100" s="63"/>
    </row>
    <row r="101" spans="1:9" x14ac:dyDescent="0.2">
      <c r="A101" s="63" t="s">
        <v>110</v>
      </c>
      <c r="B101" s="66" t="s">
        <v>14</v>
      </c>
      <c r="C101" s="66" t="s">
        <v>14</v>
      </c>
      <c r="D101" s="29">
        <f t="shared" si="11"/>
        <v>0</v>
      </c>
      <c r="E101" s="63"/>
      <c r="F101" s="63"/>
      <c r="G101" s="29">
        <f t="shared" si="12"/>
        <v>0</v>
      </c>
      <c r="H101" s="63"/>
      <c r="I101" s="63"/>
    </row>
    <row r="102" spans="1:9" x14ac:dyDescent="0.2">
      <c r="A102" s="63" t="s">
        <v>111</v>
      </c>
      <c r="B102" s="66" t="s">
        <v>14</v>
      </c>
      <c r="C102" s="66" t="s">
        <v>14</v>
      </c>
      <c r="D102" s="29">
        <f t="shared" si="11"/>
        <v>0</v>
      </c>
      <c r="E102" s="63"/>
      <c r="F102" s="63"/>
      <c r="G102" s="29">
        <f t="shared" si="12"/>
        <v>0</v>
      </c>
      <c r="H102" s="63"/>
      <c r="I102" s="63"/>
    </row>
    <row r="103" spans="1:9" x14ac:dyDescent="0.2">
      <c r="A103" s="63" t="s">
        <v>112</v>
      </c>
      <c r="B103" s="66" t="s">
        <v>14</v>
      </c>
      <c r="C103" s="66" t="s">
        <v>14</v>
      </c>
      <c r="D103" s="29">
        <f t="shared" si="11"/>
        <v>0</v>
      </c>
      <c r="E103" s="63"/>
      <c r="F103" s="63"/>
      <c r="G103" s="29">
        <f t="shared" si="12"/>
        <v>0</v>
      </c>
      <c r="H103" s="63"/>
      <c r="I103" s="63"/>
    </row>
    <row r="104" spans="1:9" s="88" customFormat="1" x14ac:dyDescent="0.2">
      <c r="A104" s="70" t="s">
        <v>113</v>
      </c>
      <c r="B104" s="71" t="s">
        <v>14</v>
      </c>
      <c r="C104" s="71" t="s">
        <v>14</v>
      </c>
      <c r="D104" s="74">
        <f t="shared" si="11"/>
        <v>0</v>
      </c>
      <c r="E104" s="70"/>
      <c r="F104" s="70"/>
      <c r="G104" s="74">
        <f t="shared" si="12"/>
        <v>0</v>
      </c>
      <c r="H104" s="70"/>
      <c r="I104" s="70"/>
    </row>
    <row r="105" spans="1:9" x14ac:dyDescent="0.2">
      <c r="A105" s="64" t="s">
        <v>114</v>
      </c>
      <c r="B105" s="29"/>
      <c r="C105" s="63"/>
      <c r="D105" s="29">
        <f t="shared" si="11"/>
        <v>0</v>
      </c>
      <c r="E105" s="63"/>
      <c r="F105" s="63"/>
      <c r="G105" s="29">
        <f t="shared" si="12"/>
        <v>0</v>
      </c>
      <c r="H105" s="63"/>
      <c r="I105" s="63"/>
    </row>
    <row r="106" spans="1:9" x14ac:dyDescent="0.2">
      <c r="A106" s="64" t="s">
        <v>115</v>
      </c>
      <c r="B106" s="29"/>
      <c r="C106" s="29"/>
      <c r="D106" s="29">
        <f t="shared" si="11"/>
        <v>0</v>
      </c>
      <c r="E106" s="29">
        <f t="shared" ref="E106:I106" si="15">+E107+E108+E109+E110+E111+E112+E113+E114+E115+E116+E117+E118+E119+E120</f>
        <v>0</v>
      </c>
      <c r="F106" s="29">
        <f t="shared" si="15"/>
        <v>0</v>
      </c>
      <c r="G106" s="29">
        <f t="shared" si="12"/>
        <v>0</v>
      </c>
      <c r="H106" s="29">
        <f t="shared" si="15"/>
        <v>0</v>
      </c>
      <c r="I106" s="29">
        <f t="shared" si="15"/>
        <v>0</v>
      </c>
    </row>
    <row r="107" spans="1:9" x14ac:dyDescent="0.2">
      <c r="A107" s="63" t="s">
        <v>116</v>
      </c>
      <c r="B107" s="66" t="s">
        <v>14</v>
      </c>
      <c r="C107" s="66" t="s">
        <v>14</v>
      </c>
      <c r="D107" s="29">
        <f t="shared" si="11"/>
        <v>0</v>
      </c>
      <c r="E107" s="63"/>
      <c r="F107" s="63"/>
      <c r="G107" s="29">
        <f t="shared" si="12"/>
        <v>0</v>
      </c>
      <c r="H107" s="63"/>
      <c r="I107" s="63"/>
    </row>
    <row r="108" spans="1:9" x14ac:dyDescent="0.2">
      <c r="A108" s="63" t="s">
        <v>117</v>
      </c>
      <c r="B108" s="66" t="s">
        <v>14</v>
      </c>
      <c r="C108" s="66" t="s">
        <v>14</v>
      </c>
      <c r="D108" s="29">
        <f t="shared" si="11"/>
        <v>0</v>
      </c>
      <c r="E108" s="63"/>
      <c r="F108" s="63"/>
      <c r="G108" s="29">
        <f t="shared" si="12"/>
        <v>0</v>
      </c>
      <c r="H108" s="63"/>
      <c r="I108" s="63"/>
    </row>
    <row r="109" spans="1:9" x14ac:dyDescent="0.2">
      <c r="A109" s="63" t="s">
        <v>118</v>
      </c>
      <c r="B109" s="66" t="s">
        <v>14</v>
      </c>
      <c r="C109" s="66" t="s">
        <v>14</v>
      </c>
      <c r="D109" s="29">
        <f t="shared" si="11"/>
        <v>0</v>
      </c>
      <c r="E109" s="63"/>
      <c r="F109" s="63"/>
      <c r="G109" s="29">
        <f t="shared" si="12"/>
        <v>0</v>
      </c>
      <c r="H109" s="63"/>
      <c r="I109" s="63"/>
    </row>
    <row r="110" spans="1:9" x14ac:dyDescent="0.2">
      <c r="A110" s="63" t="s">
        <v>119</v>
      </c>
      <c r="B110" s="66" t="s">
        <v>14</v>
      </c>
      <c r="C110" s="66" t="s">
        <v>14</v>
      </c>
      <c r="D110" s="29">
        <f t="shared" si="11"/>
        <v>0</v>
      </c>
      <c r="E110" s="63"/>
      <c r="F110" s="63"/>
      <c r="G110" s="29">
        <f t="shared" si="12"/>
        <v>0</v>
      </c>
      <c r="H110" s="63"/>
      <c r="I110" s="63"/>
    </row>
    <row r="111" spans="1:9" x14ac:dyDescent="0.2">
      <c r="A111" s="63" t="s">
        <v>120</v>
      </c>
      <c r="B111" s="66" t="s">
        <v>14</v>
      </c>
      <c r="C111" s="66" t="s">
        <v>14</v>
      </c>
      <c r="D111" s="29">
        <f t="shared" si="11"/>
        <v>0</v>
      </c>
      <c r="E111" s="63"/>
      <c r="F111" s="63"/>
      <c r="G111" s="29">
        <f t="shared" si="12"/>
        <v>0</v>
      </c>
      <c r="H111" s="63"/>
      <c r="I111" s="63"/>
    </row>
    <row r="112" spans="1:9" x14ac:dyDescent="0.2">
      <c r="A112" s="75" t="s">
        <v>121</v>
      </c>
      <c r="B112" s="66" t="s">
        <v>14</v>
      </c>
      <c r="C112" s="66" t="s">
        <v>14</v>
      </c>
      <c r="D112" s="29">
        <f t="shared" si="11"/>
        <v>0</v>
      </c>
      <c r="E112" s="63"/>
      <c r="F112" s="63"/>
      <c r="G112" s="29">
        <f t="shared" si="12"/>
        <v>0</v>
      </c>
      <c r="H112" s="63"/>
      <c r="I112" s="63"/>
    </row>
    <row r="113" spans="1:9" x14ac:dyDescent="0.2">
      <c r="A113" s="75" t="s">
        <v>122</v>
      </c>
      <c r="B113" s="66" t="s">
        <v>14</v>
      </c>
      <c r="C113" s="66" t="s">
        <v>14</v>
      </c>
      <c r="D113" s="29">
        <f t="shared" si="11"/>
        <v>0</v>
      </c>
      <c r="E113" s="63"/>
      <c r="F113" s="63"/>
      <c r="G113" s="29">
        <f t="shared" si="12"/>
        <v>0</v>
      </c>
      <c r="H113" s="63"/>
      <c r="I113" s="63"/>
    </row>
    <row r="114" spans="1:9" x14ac:dyDescent="0.2">
      <c r="A114" s="76" t="s">
        <v>123</v>
      </c>
      <c r="B114" s="66" t="s">
        <v>14</v>
      </c>
      <c r="C114" s="66" t="s">
        <v>14</v>
      </c>
      <c r="D114" s="29">
        <f t="shared" si="11"/>
        <v>0</v>
      </c>
      <c r="E114" s="63"/>
      <c r="F114" s="63"/>
      <c r="G114" s="29">
        <f t="shared" si="12"/>
        <v>0</v>
      </c>
      <c r="H114" s="63"/>
      <c r="I114" s="63"/>
    </row>
    <row r="115" spans="1:9" x14ac:dyDescent="0.2">
      <c r="A115" s="76" t="s">
        <v>124</v>
      </c>
      <c r="B115" s="66" t="s">
        <v>14</v>
      </c>
      <c r="C115" s="66" t="s">
        <v>14</v>
      </c>
      <c r="D115" s="29">
        <f t="shared" si="11"/>
        <v>0</v>
      </c>
      <c r="E115" s="63"/>
      <c r="F115" s="63"/>
      <c r="G115" s="29">
        <f t="shared" si="12"/>
        <v>0</v>
      </c>
      <c r="H115" s="63"/>
      <c r="I115" s="63"/>
    </row>
    <row r="116" spans="1:9" x14ac:dyDescent="0.2">
      <c r="A116" s="76" t="s">
        <v>125</v>
      </c>
      <c r="B116" s="66" t="s">
        <v>14</v>
      </c>
      <c r="C116" s="66" t="s">
        <v>14</v>
      </c>
      <c r="D116" s="29">
        <f t="shared" si="11"/>
        <v>0</v>
      </c>
      <c r="E116" s="63"/>
      <c r="F116" s="63"/>
      <c r="G116" s="29">
        <f t="shared" si="12"/>
        <v>0</v>
      </c>
      <c r="H116" s="63"/>
      <c r="I116" s="63"/>
    </row>
    <row r="117" spans="1:9" ht="25.5" x14ac:dyDescent="0.2">
      <c r="A117" s="76" t="s">
        <v>126</v>
      </c>
      <c r="B117" s="66" t="s">
        <v>14</v>
      </c>
      <c r="C117" s="66" t="s">
        <v>14</v>
      </c>
      <c r="D117" s="29">
        <f t="shared" si="11"/>
        <v>0</v>
      </c>
      <c r="E117" s="63"/>
      <c r="F117" s="63"/>
      <c r="G117" s="29">
        <f t="shared" si="12"/>
        <v>0</v>
      </c>
      <c r="H117" s="63"/>
      <c r="I117" s="63"/>
    </row>
    <row r="118" spans="1:9" x14ac:dyDescent="0.2">
      <c r="A118" s="76" t="s">
        <v>127</v>
      </c>
      <c r="B118" s="66" t="s">
        <v>14</v>
      </c>
      <c r="C118" s="66" t="s">
        <v>14</v>
      </c>
      <c r="D118" s="29">
        <f t="shared" si="11"/>
        <v>0</v>
      </c>
      <c r="E118" s="63"/>
      <c r="F118" s="63"/>
      <c r="G118" s="29">
        <f t="shared" si="12"/>
        <v>0</v>
      </c>
      <c r="H118" s="63"/>
      <c r="I118" s="63"/>
    </row>
    <row r="119" spans="1:9" x14ac:dyDescent="0.2">
      <c r="A119" s="76" t="s">
        <v>128</v>
      </c>
      <c r="B119" s="66" t="s">
        <v>14</v>
      </c>
      <c r="C119" s="66" t="s">
        <v>14</v>
      </c>
      <c r="D119" s="29">
        <f t="shared" si="11"/>
        <v>0</v>
      </c>
      <c r="E119" s="63"/>
      <c r="F119" s="63"/>
      <c r="G119" s="29">
        <f t="shared" si="12"/>
        <v>0</v>
      </c>
      <c r="H119" s="63"/>
      <c r="I119" s="63"/>
    </row>
    <row r="120" spans="1:9" x14ac:dyDescent="0.2">
      <c r="A120" s="76" t="s">
        <v>129</v>
      </c>
      <c r="B120" s="66" t="s">
        <v>14</v>
      </c>
      <c r="C120" s="66" t="s">
        <v>14</v>
      </c>
      <c r="D120" s="29">
        <f t="shared" si="11"/>
        <v>0</v>
      </c>
      <c r="E120" s="63"/>
      <c r="F120" s="63"/>
      <c r="G120" s="29">
        <f t="shared" si="12"/>
        <v>0</v>
      </c>
      <c r="H120" s="63"/>
      <c r="I120" s="63"/>
    </row>
    <row r="121" spans="1:9" x14ac:dyDescent="0.2">
      <c r="A121" s="64" t="s">
        <v>130</v>
      </c>
      <c r="B121" s="29">
        <f>+B122+B123</f>
        <v>0</v>
      </c>
      <c r="C121" s="29">
        <f>+C122+C123</f>
        <v>0</v>
      </c>
      <c r="D121" s="29">
        <f t="shared" si="11"/>
        <v>0</v>
      </c>
      <c r="E121" s="29">
        <f t="shared" ref="E121:F121" si="16">+E122+E123</f>
        <v>0</v>
      </c>
      <c r="F121" s="29">
        <f t="shared" si="16"/>
        <v>0</v>
      </c>
      <c r="G121" s="29">
        <f t="shared" si="12"/>
        <v>0</v>
      </c>
      <c r="H121" s="29">
        <f>+H122+H123</f>
        <v>0</v>
      </c>
      <c r="I121" s="29">
        <f>+I122+I123</f>
        <v>0</v>
      </c>
    </row>
    <row r="122" spans="1:9" x14ac:dyDescent="0.2">
      <c r="A122" s="76" t="s">
        <v>131</v>
      </c>
      <c r="B122" s="39"/>
      <c r="C122" s="63"/>
      <c r="D122" s="29">
        <f t="shared" si="11"/>
        <v>0</v>
      </c>
      <c r="E122" s="63"/>
      <c r="F122" s="63"/>
      <c r="G122" s="29">
        <f t="shared" si="12"/>
        <v>0</v>
      </c>
      <c r="H122" s="63"/>
      <c r="I122" s="63"/>
    </row>
    <row r="123" spans="1:9" x14ac:dyDescent="0.2">
      <c r="A123" s="76" t="s">
        <v>132</v>
      </c>
      <c r="B123" s="39"/>
      <c r="C123" s="63"/>
      <c r="D123" s="29">
        <f t="shared" si="11"/>
        <v>0</v>
      </c>
      <c r="E123" s="63"/>
      <c r="F123" s="63"/>
      <c r="G123" s="29">
        <f t="shared" si="12"/>
        <v>0</v>
      </c>
      <c r="H123" s="63"/>
      <c r="I123" s="63"/>
    </row>
    <row r="124" spans="1:9" ht="26.25" customHeight="1" x14ac:dyDescent="0.2">
      <c r="A124" s="64" t="s">
        <v>133</v>
      </c>
      <c r="B124" s="29">
        <f t="shared" ref="B124:I124" si="17">+B125+B137+B142+B143</f>
        <v>0</v>
      </c>
      <c r="C124" s="29">
        <f t="shared" si="17"/>
        <v>0</v>
      </c>
      <c r="D124" s="29">
        <f t="shared" si="11"/>
        <v>0</v>
      </c>
      <c r="E124" s="29">
        <f t="shared" si="17"/>
        <v>0</v>
      </c>
      <c r="F124" s="29">
        <f t="shared" si="17"/>
        <v>0</v>
      </c>
      <c r="G124" s="29">
        <f t="shared" si="12"/>
        <v>0</v>
      </c>
      <c r="H124" s="29">
        <f t="shared" si="17"/>
        <v>0</v>
      </c>
      <c r="I124" s="29">
        <f t="shared" si="17"/>
        <v>0</v>
      </c>
    </row>
    <row r="125" spans="1:9" x14ac:dyDescent="0.2">
      <c r="A125" s="77" t="s">
        <v>134</v>
      </c>
      <c r="B125" s="29">
        <f t="shared" ref="B125:I125" si="18">+B128+B126</f>
        <v>0</v>
      </c>
      <c r="C125" s="29">
        <f t="shared" si="18"/>
        <v>0</v>
      </c>
      <c r="D125" s="29">
        <f t="shared" si="11"/>
        <v>0</v>
      </c>
      <c r="E125" s="29">
        <f t="shared" si="18"/>
        <v>0</v>
      </c>
      <c r="F125" s="29">
        <f t="shared" si="18"/>
        <v>0</v>
      </c>
      <c r="G125" s="29">
        <f t="shared" si="12"/>
        <v>0</v>
      </c>
      <c r="H125" s="29">
        <f t="shared" si="18"/>
        <v>0</v>
      </c>
      <c r="I125" s="29">
        <f t="shared" si="18"/>
        <v>0</v>
      </c>
    </row>
    <row r="126" spans="1:9" x14ac:dyDescent="0.2">
      <c r="A126" s="77" t="s">
        <v>135</v>
      </c>
      <c r="B126" s="29"/>
      <c r="C126" s="29"/>
      <c r="D126" s="29">
        <f t="shared" si="11"/>
        <v>0</v>
      </c>
      <c r="E126" s="29">
        <f t="shared" ref="E126:I126" si="19">+E127</f>
        <v>0</v>
      </c>
      <c r="F126" s="29">
        <f t="shared" si="19"/>
        <v>0</v>
      </c>
      <c r="G126" s="29">
        <f t="shared" si="12"/>
        <v>0</v>
      </c>
      <c r="H126" s="29">
        <f t="shared" si="19"/>
        <v>0</v>
      </c>
      <c r="I126" s="29">
        <f t="shared" si="19"/>
        <v>0</v>
      </c>
    </row>
    <row r="127" spans="1:9" x14ac:dyDescent="0.2">
      <c r="A127" s="78" t="s">
        <v>136</v>
      </c>
      <c r="B127" s="66" t="s">
        <v>14</v>
      </c>
      <c r="C127" s="66" t="s">
        <v>14</v>
      </c>
      <c r="D127" s="29">
        <f t="shared" si="11"/>
        <v>0</v>
      </c>
      <c r="E127" s="63"/>
      <c r="F127" s="63"/>
      <c r="G127" s="29">
        <f t="shared" si="12"/>
        <v>0</v>
      </c>
      <c r="H127" s="63"/>
      <c r="I127" s="63"/>
    </row>
    <row r="128" spans="1:9" x14ac:dyDescent="0.2">
      <c r="A128" s="77" t="s">
        <v>137</v>
      </c>
      <c r="B128" s="29"/>
      <c r="C128" s="29"/>
      <c r="D128" s="29">
        <f t="shared" si="11"/>
        <v>0</v>
      </c>
      <c r="E128" s="29">
        <f t="shared" ref="E128:I128" si="20">+E129+E130+E131+E132+E133++E134+E135+E136</f>
        <v>0</v>
      </c>
      <c r="F128" s="29">
        <f t="shared" si="20"/>
        <v>0</v>
      </c>
      <c r="G128" s="29">
        <f t="shared" si="12"/>
        <v>0</v>
      </c>
      <c r="H128" s="29">
        <f t="shared" si="20"/>
        <v>0</v>
      </c>
      <c r="I128" s="29">
        <f t="shared" si="20"/>
        <v>0</v>
      </c>
    </row>
    <row r="129" spans="1:9" x14ac:dyDescent="0.2">
      <c r="A129" s="78" t="s">
        <v>138</v>
      </c>
      <c r="B129" s="66" t="s">
        <v>14</v>
      </c>
      <c r="C129" s="66" t="s">
        <v>14</v>
      </c>
      <c r="D129" s="29">
        <f t="shared" si="11"/>
        <v>0</v>
      </c>
      <c r="E129" s="63"/>
      <c r="F129" s="63"/>
      <c r="G129" s="29">
        <f t="shared" si="12"/>
        <v>0</v>
      </c>
      <c r="H129" s="63"/>
      <c r="I129" s="63"/>
    </row>
    <row r="130" spans="1:9" x14ac:dyDescent="0.2">
      <c r="A130" s="78" t="s">
        <v>139</v>
      </c>
      <c r="B130" s="66" t="s">
        <v>14</v>
      </c>
      <c r="C130" s="66" t="s">
        <v>14</v>
      </c>
      <c r="D130" s="29">
        <f t="shared" si="11"/>
        <v>0</v>
      </c>
      <c r="E130" s="63"/>
      <c r="F130" s="63"/>
      <c r="G130" s="29">
        <f t="shared" si="12"/>
        <v>0</v>
      </c>
      <c r="H130" s="63"/>
      <c r="I130" s="63"/>
    </row>
    <row r="131" spans="1:9" x14ac:dyDescent="0.2">
      <c r="A131" s="78" t="s">
        <v>140</v>
      </c>
      <c r="B131" s="66" t="s">
        <v>14</v>
      </c>
      <c r="C131" s="66" t="s">
        <v>14</v>
      </c>
      <c r="D131" s="29">
        <f t="shared" si="11"/>
        <v>0</v>
      </c>
      <c r="E131" s="63"/>
      <c r="F131" s="63"/>
      <c r="G131" s="29">
        <f t="shared" si="12"/>
        <v>0</v>
      </c>
      <c r="H131" s="63"/>
      <c r="I131" s="63"/>
    </row>
    <row r="132" spans="1:9" x14ac:dyDescent="0.2">
      <c r="A132" s="78" t="s">
        <v>141</v>
      </c>
      <c r="B132" s="66" t="s">
        <v>14</v>
      </c>
      <c r="C132" s="66" t="s">
        <v>14</v>
      </c>
      <c r="D132" s="29">
        <f t="shared" si="11"/>
        <v>0</v>
      </c>
      <c r="E132" s="63"/>
      <c r="F132" s="63"/>
      <c r="G132" s="29">
        <f t="shared" si="12"/>
        <v>0</v>
      </c>
      <c r="H132" s="63"/>
      <c r="I132" s="63"/>
    </row>
    <row r="133" spans="1:9" x14ac:dyDescent="0.2">
      <c r="A133" s="78" t="s">
        <v>142</v>
      </c>
      <c r="B133" s="66" t="s">
        <v>14</v>
      </c>
      <c r="C133" s="66" t="s">
        <v>14</v>
      </c>
      <c r="D133" s="29">
        <f t="shared" si="11"/>
        <v>0</v>
      </c>
      <c r="E133" s="63"/>
      <c r="F133" s="63"/>
      <c r="G133" s="29">
        <f t="shared" si="12"/>
        <v>0</v>
      </c>
      <c r="H133" s="63"/>
      <c r="I133" s="63"/>
    </row>
    <row r="134" spans="1:9" x14ac:dyDescent="0.2">
      <c r="A134" s="78" t="s">
        <v>143</v>
      </c>
      <c r="B134" s="66" t="s">
        <v>14</v>
      </c>
      <c r="C134" s="66" t="s">
        <v>14</v>
      </c>
      <c r="D134" s="29">
        <f t="shared" si="11"/>
        <v>0</v>
      </c>
      <c r="E134" s="63"/>
      <c r="F134" s="63"/>
      <c r="G134" s="29">
        <f t="shared" si="12"/>
        <v>0</v>
      </c>
      <c r="H134" s="63"/>
      <c r="I134" s="63"/>
    </row>
    <row r="135" spans="1:9" x14ac:dyDescent="0.2">
      <c r="A135" s="78" t="s">
        <v>144</v>
      </c>
      <c r="B135" s="66" t="s">
        <v>14</v>
      </c>
      <c r="C135" s="66" t="s">
        <v>14</v>
      </c>
      <c r="D135" s="29">
        <f t="shared" si="11"/>
        <v>0</v>
      </c>
      <c r="E135" s="63"/>
      <c r="F135" s="63"/>
      <c r="G135" s="29">
        <f t="shared" si="12"/>
        <v>0</v>
      </c>
      <c r="H135" s="63"/>
      <c r="I135" s="63"/>
    </row>
    <row r="136" spans="1:9" x14ac:dyDescent="0.2">
      <c r="A136" s="78" t="s">
        <v>145</v>
      </c>
      <c r="B136" s="66" t="s">
        <v>14</v>
      </c>
      <c r="C136" s="66" t="s">
        <v>14</v>
      </c>
      <c r="D136" s="29">
        <f t="shared" si="11"/>
        <v>0</v>
      </c>
      <c r="E136" s="63"/>
      <c r="F136" s="63"/>
      <c r="G136" s="29">
        <f t="shared" si="12"/>
        <v>0</v>
      </c>
      <c r="H136" s="63"/>
      <c r="I136" s="63"/>
    </row>
    <row r="137" spans="1:9" ht="25.5" x14ac:dyDescent="0.2">
      <c r="A137" s="77" t="s">
        <v>146</v>
      </c>
      <c r="B137" s="29"/>
      <c r="C137" s="29"/>
      <c r="D137" s="29">
        <f>+E137+F137</f>
        <v>0</v>
      </c>
      <c r="E137" s="29">
        <f>+E138+E139+E140+E141</f>
        <v>0</v>
      </c>
      <c r="F137" s="29">
        <f>+F138+F139+F140+F141</f>
        <v>0</v>
      </c>
      <c r="G137" s="29">
        <f t="shared" si="12"/>
        <v>0</v>
      </c>
      <c r="H137" s="29">
        <f t="shared" ref="H137:I137" si="21">+H138+H139+H140+H141</f>
        <v>0</v>
      </c>
      <c r="I137" s="29">
        <f t="shared" si="21"/>
        <v>0</v>
      </c>
    </row>
    <row r="138" spans="1:9" x14ac:dyDescent="0.2">
      <c r="A138" s="78" t="s">
        <v>147</v>
      </c>
      <c r="B138" s="66" t="s">
        <v>14</v>
      </c>
      <c r="C138" s="66" t="s">
        <v>14</v>
      </c>
      <c r="D138" s="29">
        <f t="shared" si="11"/>
        <v>0</v>
      </c>
      <c r="E138" s="63"/>
      <c r="F138" s="63"/>
      <c r="G138" s="29">
        <f t="shared" si="12"/>
        <v>0</v>
      </c>
      <c r="H138" s="63"/>
      <c r="I138" s="63"/>
    </row>
    <row r="139" spans="1:9" x14ac:dyDescent="0.2">
      <c r="A139" s="78" t="s">
        <v>148</v>
      </c>
      <c r="B139" s="66" t="s">
        <v>14</v>
      </c>
      <c r="C139" s="66" t="s">
        <v>14</v>
      </c>
      <c r="D139" s="29">
        <f t="shared" si="11"/>
        <v>0</v>
      </c>
      <c r="E139" s="63"/>
      <c r="F139" s="63"/>
      <c r="G139" s="29">
        <f t="shared" si="12"/>
        <v>0</v>
      </c>
      <c r="H139" s="63"/>
      <c r="I139" s="63"/>
    </row>
    <row r="140" spans="1:9" ht="25.5" x14ac:dyDescent="0.2">
      <c r="A140" s="78" t="s">
        <v>149</v>
      </c>
      <c r="B140" s="66" t="s">
        <v>14</v>
      </c>
      <c r="C140" s="66" t="s">
        <v>14</v>
      </c>
      <c r="D140" s="29">
        <f t="shared" si="11"/>
        <v>0</v>
      </c>
      <c r="E140" s="63"/>
      <c r="F140" s="63"/>
      <c r="G140" s="29">
        <f t="shared" si="12"/>
        <v>0</v>
      </c>
      <c r="H140" s="63"/>
      <c r="I140" s="63"/>
    </row>
    <row r="141" spans="1:9" x14ac:dyDescent="0.2">
      <c r="A141" s="78" t="s">
        <v>150</v>
      </c>
      <c r="B141" s="66" t="s">
        <v>14</v>
      </c>
      <c r="C141" s="66" t="s">
        <v>14</v>
      </c>
      <c r="D141" s="29">
        <f t="shared" si="11"/>
        <v>0</v>
      </c>
      <c r="E141" s="63"/>
      <c r="F141" s="63"/>
      <c r="G141" s="29">
        <f t="shared" si="12"/>
        <v>0</v>
      </c>
      <c r="H141" s="63"/>
      <c r="I141" s="63"/>
    </row>
    <row r="142" spans="1:9" x14ac:dyDescent="0.2">
      <c r="A142" s="77" t="s">
        <v>151</v>
      </c>
      <c r="B142" s="29"/>
      <c r="C142" s="79"/>
      <c r="D142" s="29">
        <f t="shared" si="11"/>
        <v>0</v>
      </c>
      <c r="E142" s="63"/>
      <c r="F142" s="63"/>
      <c r="G142" s="29">
        <f t="shared" si="12"/>
        <v>0</v>
      </c>
      <c r="H142" s="63"/>
      <c r="I142" s="63"/>
    </row>
    <row r="143" spans="1:9" x14ac:dyDescent="0.2">
      <c r="A143" s="77" t="s">
        <v>152</v>
      </c>
      <c r="B143" s="29"/>
      <c r="C143" s="79"/>
      <c r="D143" s="29">
        <f t="shared" si="11"/>
        <v>0</v>
      </c>
      <c r="E143" s="63"/>
      <c r="F143" s="63"/>
      <c r="G143" s="29">
        <f t="shared" si="12"/>
        <v>0</v>
      </c>
      <c r="H143" s="63"/>
      <c r="I143" s="63"/>
    </row>
    <row r="144" spans="1:9" x14ac:dyDescent="0.2">
      <c r="A144" s="80" t="s">
        <v>3</v>
      </c>
      <c r="B144" s="29">
        <v>13702</v>
      </c>
      <c r="C144" s="79">
        <v>8259.58</v>
      </c>
      <c r="D144" s="29">
        <f t="shared" si="11"/>
        <v>627.85</v>
      </c>
      <c r="E144" s="63">
        <v>166.22</v>
      </c>
      <c r="F144" s="63">
        <v>461.63</v>
      </c>
      <c r="G144" s="29">
        <f t="shared" si="12"/>
        <v>8259.58</v>
      </c>
      <c r="H144" s="63">
        <v>962.4</v>
      </c>
      <c r="I144" s="63">
        <v>7297.18</v>
      </c>
    </row>
    <row r="145" spans="1:9" s="30" customFormat="1" x14ac:dyDescent="0.2">
      <c r="A145" s="81" t="s">
        <v>153</v>
      </c>
      <c r="B145" s="31">
        <f>+B146</f>
        <v>76</v>
      </c>
      <c r="C145" s="31">
        <f t="shared" ref="C145:I145" si="22">+C146</f>
        <v>28</v>
      </c>
      <c r="D145" s="31">
        <f t="shared" si="22"/>
        <v>28</v>
      </c>
      <c r="E145" s="31">
        <f t="shared" si="22"/>
        <v>28</v>
      </c>
      <c r="F145" s="31">
        <f t="shared" si="22"/>
        <v>0</v>
      </c>
      <c r="G145" s="31">
        <f t="shared" si="22"/>
        <v>28</v>
      </c>
      <c r="H145" s="31">
        <f t="shared" si="22"/>
        <v>28</v>
      </c>
      <c r="I145" s="31">
        <f t="shared" si="22"/>
        <v>0</v>
      </c>
    </row>
    <row r="146" spans="1:9" s="30" customFormat="1" x14ac:dyDescent="0.2">
      <c r="A146" s="82" t="s">
        <v>154</v>
      </c>
      <c r="B146" s="31">
        <v>76</v>
      </c>
      <c r="C146" s="48">
        <v>28</v>
      </c>
      <c r="D146" s="31">
        <f>+E146+F146</f>
        <v>28</v>
      </c>
      <c r="E146" s="32">
        <v>28</v>
      </c>
      <c r="F146" s="32"/>
      <c r="G146" s="31">
        <f>+H146+I146</f>
        <v>28</v>
      </c>
      <c r="H146" s="32">
        <v>28</v>
      </c>
      <c r="I146" s="32"/>
    </row>
    <row r="147" spans="1:9" ht="27.75" x14ac:dyDescent="0.25">
      <c r="A147" s="83" t="s">
        <v>155</v>
      </c>
      <c r="B147" s="29">
        <f>+B148+B149+B152+B150+B151</f>
        <v>4448.18</v>
      </c>
      <c r="C147" s="29">
        <f t="shared" ref="C147:I147" si="23">+C148+C149+C152+C150+C151</f>
        <v>3803.15</v>
      </c>
      <c r="D147" s="29">
        <f t="shared" si="23"/>
        <v>883.03</v>
      </c>
      <c r="E147" s="29">
        <f t="shared" si="23"/>
        <v>589.33999999999992</v>
      </c>
      <c r="F147" s="29">
        <f t="shared" si="23"/>
        <v>293.69</v>
      </c>
      <c r="G147" s="29">
        <f t="shared" si="23"/>
        <v>3803.1499999999996</v>
      </c>
      <c r="H147" s="29">
        <f t="shared" si="23"/>
        <v>1863.79</v>
      </c>
      <c r="I147" s="29">
        <f t="shared" si="23"/>
        <v>1939.36</v>
      </c>
    </row>
    <row r="148" spans="1:9" x14ac:dyDescent="0.2">
      <c r="A148" s="84" t="s">
        <v>156</v>
      </c>
      <c r="B148" s="29">
        <v>4359.18</v>
      </c>
      <c r="C148" s="79">
        <v>3753.4</v>
      </c>
      <c r="D148" s="29">
        <f t="shared" ref="D148:D152" si="24">+E148+F148</f>
        <v>876.25</v>
      </c>
      <c r="E148" s="63">
        <v>582.55999999999995</v>
      </c>
      <c r="F148" s="63">
        <v>293.69</v>
      </c>
      <c r="G148" s="29">
        <f t="shared" ref="G148:G152" si="25">+H148+I148</f>
        <v>3753.3999999999996</v>
      </c>
      <c r="H148" s="63">
        <v>1814.04</v>
      </c>
      <c r="I148" s="63">
        <v>1939.36</v>
      </c>
    </row>
    <row r="149" spans="1:9" x14ac:dyDescent="0.2">
      <c r="A149" s="84" t="s">
        <v>157</v>
      </c>
      <c r="B149" s="29"/>
      <c r="C149" s="79"/>
      <c r="D149" s="29">
        <f t="shared" si="24"/>
        <v>0</v>
      </c>
      <c r="E149" s="63"/>
      <c r="F149" s="63"/>
      <c r="G149" s="29">
        <f t="shared" si="25"/>
        <v>0</v>
      </c>
      <c r="H149" s="63"/>
      <c r="I149" s="63"/>
    </row>
    <row r="150" spans="1:9" x14ac:dyDescent="0.2">
      <c r="A150" s="84" t="s">
        <v>158</v>
      </c>
      <c r="B150" s="29"/>
      <c r="C150" s="79"/>
      <c r="D150" s="29">
        <f t="shared" si="24"/>
        <v>0</v>
      </c>
      <c r="E150" s="63"/>
      <c r="F150" s="63"/>
      <c r="G150" s="29">
        <f t="shared" si="25"/>
        <v>0</v>
      </c>
      <c r="H150" s="63"/>
      <c r="I150" s="63"/>
    </row>
    <row r="151" spans="1:9" x14ac:dyDescent="0.2">
      <c r="A151" s="84" t="s">
        <v>159</v>
      </c>
      <c r="B151" s="29"/>
      <c r="C151" s="79"/>
      <c r="D151" s="29">
        <f t="shared" si="24"/>
        <v>0</v>
      </c>
      <c r="E151" s="63"/>
      <c r="F151" s="63"/>
      <c r="G151" s="29">
        <f t="shared" si="25"/>
        <v>0</v>
      </c>
      <c r="H151" s="63"/>
      <c r="I151" s="63"/>
    </row>
    <row r="152" spans="1:9" x14ac:dyDescent="0.2">
      <c r="A152" s="84" t="s">
        <v>160</v>
      </c>
      <c r="B152" s="29">
        <v>89</v>
      </c>
      <c r="C152" s="79">
        <v>49.75</v>
      </c>
      <c r="D152" s="29">
        <f t="shared" si="24"/>
        <v>6.78</v>
      </c>
      <c r="E152" s="63">
        <v>6.78</v>
      </c>
      <c r="F152" s="63"/>
      <c r="G152" s="29">
        <f t="shared" si="25"/>
        <v>49.75</v>
      </c>
      <c r="H152" s="63">
        <v>49.75</v>
      </c>
      <c r="I152" s="63"/>
    </row>
    <row r="153" spans="1:9" x14ac:dyDescent="0.2">
      <c r="A153" s="85" t="s">
        <v>4</v>
      </c>
      <c r="B153" s="29">
        <f t="shared" ref="B153:I153" si="26">+B10+B17+B30+B33+B70+B71+B85+B90+B94+B105+B106+B121+B124+B144+B145</f>
        <v>85334.12999999999</v>
      </c>
      <c r="C153" s="29">
        <f t="shared" si="26"/>
        <v>53413.54</v>
      </c>
      <c r="D153" s="29">
        <f t="shared" si="26"/>
        <v>8395.5099999999984</v>
      </c>
      <c r="E153" s="29">
        <f t="shared" si="26"/>
        <v>1592.8400000000001</v>
      </c>
      <c r="F153" s="29">
        <f t="shared" si="26"/>
        <v>6802.6699999999992</v>
      </c>
      <c r="G153" s="29">
        <f t="shared" si="26"/>
        <v>53967.85</v>
      </c>
      <c r="H153" s="29">
        <f t="shared" si="26"/>
        <v>7044.5599999999995</v>
      </c>
      <c r="I153" s="29">
        <f t="shared" si="26"/>
        <v>46923.289999999994</v>
      </c>
    </row>
    <row r="154" spans="1:9" ht="12.75" customHeight="1" x14ac:dyDescent="0.2">
      <c r="A154" s="80" t="s">
        <v>5</v>
      </c>
      <c r="B154" s="29">
        <f t="shared" ref="B154:I154" si="27">B11+B18+B30+B37+B70+B71+B122+B90</f>
        <v>66155.069999999992</v>
      </c>
      <c r="C154" s="29">
        <f t="shared" si="27"/>
        <v>41568.04</v>
      </c>
      <c r="D154" s="29">
        <f>D11+D18+D30+D37+D70+D71+D122+D90</f>
        <v>6848.9699999999993</v>
      </c>
      <c r="E154" s="29">
        <f t="shared" si="27"/>
        <v>727.4</v>
      </c>
      <c r="F154" s="29">
        <f t="shared" si="27"/>
        <v>6121.5699999999988</v>
      </c>
      <c r="G154" s="29">
        <f t="shared" si="27"/>
        <v>41568.04</v>
      </c>
      <c r="H154" s="29">
        <f t="shared" si="27"/>
        <v>3257.9799999999996</v>
      </c>
      <c r="I154" s="29">
        <f t="shared" si="27"/>
        <v>38310.06</v>
      </c>
    </row>
    <row r="155" spans="1:9" x14ac:dyDescent="0.2">
      <c r="A155" s="80" t="s">
        <v>6</v>
      </c>
      <c r="B155" s="29">
        <f t="shared" ref="B155:I155" si="28">B13++B19+B23+B85+B94+B105+B106+B123+B124-B126+B34</f>
        <v>2704.06</v>
      </c>
      <c r="C155" s="29">
        <f t="shared" si="28"/>
        <v>1899.84</v>
      </c>
      <c r="D155" s="29">
        <f t="shared" si="28"/>
        <v>595.49</v>
      </c>
      <c r="E155" s="29">
        <f t="shared" si="28"/>
        <v>376.02</v>
      </c>
      <c r="F155" s="29">
        <f t="shared" si="28"/>
        <v>219.47000000000003</v>
      </c>
      <c r="G155" s="29">
        <f t="shared" si="28"/>
        <v>2454.15</v>
      </c>
      <c r="H155" s="29">
        <f t="shared" si="28"/>
        <v>1138.0999999999999</v>
      </c>
      <c r="I155" s="29">
        <f t="shared" si="28"/>
        <v>1316.0500000000002</v>
      </c>
    </row>
    <row r="156" spans="1:9" x14ac:dyDescent="0.2">
      <c r="A156" s="89"/>
      <c r="B156" s="90"/>
    </row>
    <row r="157" spans="1:9" x14ac:dyDescent="0.2">
      <c r="A157" s="91" t="s">
        <v>166</v>
      </c>
      <c r="B157" s="90"/>
    </row>
    <row r="158" spans="1:9" x14ac:dyDescent="0.2">
      <c r="B158" s="90"/>
    </row>
    <row r="159" spans="1:9" x14ac:dyDescent="0.2">
      <c r="B159" s="92"/>
    </row>
    <row r="160" spans="1:9" x14ac:dyDescent="0.2">
      <c r="B160" s="92"/>
    </row>
    <row r="161" spans="1:5" x14ac:dyDescent="0.2">
      <c r="A161" s="40" t="s">
        <v>167</v>
      </c>
      <c r="B161" s="92"/>
      <c r="C161" s="40" t="s">
        <v>168</v>
      </c>
    </row>
    <row r="162" spans="1:5" x14ac:dyDescent="0.2">
      <c r="A162" s="91" t="s">
        <v>169</v>
      </c>
      <c r="B162" s="90"/>
      <c r="C162" s="40" t="s">
        <v>170</v>
      </c>
    </row>
    <row r="163" spans="1:5" x14ac:dyDescent="0.2">
      <c r="B163" s="92"/>
    </row>
    <row r="164" spans="1:5" x14ac:dyDescent="0.2">
      <c r="B164" s="92"/>
    </row>
    <row r="165" spans="1:5" x14ac:dyDescent="0.2">
      <c r="B165" s="90"/>
    </row>
    <row r="166" spans="1:5" x14ac:dyDescent="0.2">
      <c r="B166" s="92"/>
    </row>
    <row r="167" spans="1:5" x14ac:dyDescent="0.2">
      <c r="B167" s="92"/>
      <c r="C167" s="40" t="s">
        <v>171</v>
      </c>
    </row>
    <row r="168" spans="1:5" x14ac:dyDescent="0.2">
      <c r="B168" s="92"/>
      <c r="C168" s="40" t="s">
        <v>172</v>
      </c>
    </row>
    <row r="169" spans="1:5" x14ac:dyDescent="0.2">
      <c r="B169" s="92"/>
    </row>
    <row r="170" spans="1:5" x14ac:dyDescent="0.2">
      <c r="B170" s="92"/>
    </row>
    <row r="171" spans="1:5" x14ac:dyDescent="0.2">
      <c r="A171" s="91"/>
      <c r="B171" s="90"/>
    </row>
    <row r="172" spans="1:5" x14ac:dyDescent="0.2">
      <c r="E172" s="40" t="s">
        <v>173</v>
      </c>
    </row>
    <row r="173" spans="1:5" x14ac:dyDescent="0.2">
      <c r="A173" s="93"/>
      <c r="B173" s="90"/>
      <c r="E173" s="40" t="s">
        <v>174</v>
      </c>
    </row>
    <row r="174" spans="1:5" x14ac:dyDescent="0.2">
      <c r="B174" s="92"/>
    </row>
    <row r="175" spans="1:5" x14ac:dyDescent="0.2">
      <c r="B175" s="92"/>
    </row>
    <row r="176" spans="1:5" x14ac:dyDescent="0.2">
      <c r="A176" s="93"/>
      <c r="B176" s="90"/>
    </row>
    <row r="177" spans="1:2" x14ac:dyDescent="0.2">
      <c r="B177" s="92"/>
    </row>
    <row r="178" spans="1:2" x14ac:dyDescent="0.2">
      <c r="B178" s="92"/>
    </row>
    <row r="179" spans="1:2" x14ac:dyDescent="0.2">
      <c r="A179" s="91"/>
      <c r="B179" s="90"/>
    </row>
    <row r="180" spans="1:2" x14ac:dyDescent="0.2">
      <c r="A180" s="91"/>
      <c r="B180" s="90"/>
    </row>
    <row r="181" spans="1:2" x14ac:dyDescent="0.2">
      <c r="A181" s="54"/>
      <c r="B181" s="90"/>
    </row>
    <row r="183" spans="1:2" ht="15.75" x14ac:dyDescent="0.25">
      <c r="B183" s="94"/>
    </row>
  </sheetData>
  <mergeCells count="7">
    <mergeCell ref="A3:I3"/>
    <mergeCell ref="A4:I4"/>
    <mergeCell ref="A7:A8"/>
    <mergeCell ref="B7:B8"/>
    <mergeCell ref="C7:C8"/>
    <mergeCell ref="D7:F7"/>
    <mergeCell ref="G7:I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13134-6A6D-4A78-85BE-5D3EFA9B8107}">
  <dimension ref="A1:I187"/>
  <sheetViews>
    <sheetView topLeftCell="B139" workbookViewId="0">
      <selection activeCell="K171" sqref="K171"/>
    </sheetView>
  </sheetViews>
  <sheetFormatPr defaultColWidth="31.5703125" defaultRowHeight="12.75" x14ac:dyDescent="0.2"/>
  <cols>
    <col min="1" max="1" width="89.140625" style="40" customWidth="1"/>
    <col min="2" max="2" width="12.85546875" style="40" customWidth="1"/>
    <col min="3" max="3" width="13.28515625" style="40" customWidth="1"/>
    <col min="4" max="4" width="14.28515625" style="40" customWidth="1"/>
    <col min="5" max="5" width="13.140625" style="40" customWidth="1"/>
    <col min="6" max="7" width="14.28515625" style="40" customWidth="1"/>
    <col min="8" max="8" width="11.85546875" style="40" customWidth="1"/>
    <col min="9" max="9" width="14.28515625" style="40" customWidth="1"/>
    <col min="10" max="16384" width="31.5703125" style="40"/>
  </cols>
  <sheetData>
    <row r="1" spans="1:9" ht="18" x14ac:dyDescent="0.25">
      <c r="A1" s="52" t="s">
        <v>161</v>
      </c>
      <c r="B1" s="53"/>
    </row>
    <row r="2" spans="1:9" x14ac:dyDescent="0.2">
      <c r="B2" s="54"/>
      <c r="C2" s="55"/>
    </row>
    <row r="3" spans="1:9" ht="16.5" x14ac:dyDescent="0.2">
      <c r="A3" s="108" t="s">
        <v>7</v>
      </c>
      <c r="B3" s="108"/>
      <c r="C3" s="108"/>
      <c r="D3" s="108"/>
      <c r="E3" s="108"/>
      <c r="F3" s="108"/>
      <c r="G3" s="108"/>
      <c r="H3" s="108"/>
      <c r="I3" s="108"/>
    </row>
    <row r="4" spans="1:9" ht="16.5" x14ac:dyDescent="0.25">
      <c r="A4" s="109" t="s">
        <v>162</v>
      </c>
      <c r="B4" s="109"/>
      <c r="C4" s="109"/>
      <c r="D4" s="109"/>
      <c r="E4" s="109"/>
      <c r="F4" s="109"/>
      <c r="G4" s="109"/>
      <c r="H4" s="109"/>
      <c r="I4" s="109"/>
    </row>
    <row r="5" spans="1:9" ht="15" x14ac:dyDescent="0.25">
      <c r="A5" s="56"/>
      <c r="B5" s="56"/>
    </row>
    <row r="6" spans="1:9" x14ac:dyDescent="0.2">
      <c r="I6" s="57" t="s">
        <v>0</v>
      </c>
    </row>
    <row r="7" spans="1:9" ht="39.75" customHeight="1" x14ac:dyDescent="0.2">
      <c r="A7" s="110" t="s">
        <v>8</v>
      </c>
      <c r="B7" s="111" t="s">
        <v>15</v>
      </c>
      <c r="C7" s="111" t="s">
        <v>17</v>
      </c>
      <c r="D7" s="112" t="s">
        <v>163</v>
      </c>
      <c r="E7" s="113"/>
      <c r="F7" s="113"/>
      <c r="G7" s="112" t="s">
        <v>18</v>
      </c>
      <c r="H7" s="113"/>
      <c r="I7" s="113"/>
    </row>
    <row r="8" spans="1:9" s="86" customFormat="1" ht="46.5" customHeight="1" x14ac:dyDescent="0.15">
      <c r="A8" s="110"/>
      <c r="B8" s="111"/>
      <c r="C8" s="111"/>
      <c r="D8" s="58" t="s">
        <v>9</v>
      </c>
      <c r="E8" s="58" t="s">
        <v>10</v>
      </c>
      <c r="F8" s="58" t="s">
        <v>11</v>
      </c>
      <c r="G8" s="58" t="s">
        <v>9</v>
      </c>
      <c r="H8" s="58" t="s">
        <v>10</v>
      </c>
      <c r="I8" s="58" t="s">
        <v>11</v>
      </c>
    </row>
    <row r="9" spans="1:9" s="87" customFormat="1" x14ac:dyDescent="0.2">
      <c r="A9" s="59">
        <v>0</v>
      </c>
      <c r="B9" s="60">
        <v>1</v>
      </c>
      <c r="C9" s="60">
        <v>2</v>
      </c>
      <c r="D9" s="60" t="s">
        <v>12</v>
      </c>
      <c r="E9" s="60">
        <v>3</v>
      </c>
      <c r="F9" s="60">
        <v>4</v>
      </c>
      <c r="G9" s="60" t="s">
        <v>13</v>
      </c>
      <c r="H9" s="60">
        <v>6</v>
      </c>
      <c r="I9" s="60">
        <v>7</v>
      </c>
    </row>
    <row r="10" spans="1:9" x14ac:dyDescent="0.2">
      <c r="A10" s="61" t="s">
        <v>25</v>
      </c>
      <c r="B10" s="29">
        <f>+B11+B12+B13+B14+B15+B16</f>
        <v>28912.720000000001</v>
      </c>
      <c r="C10" s="29">
        <f t="shared" ref="C10:I10" si="0">+C11+C12+C13+C14+C15+C16</f>
        <v>18174.739999999998</v>
      </c>
      <c r="D10" s="29">
        <f>+E10+F10</f>
        <v>3319.96</v>
      </c>
      <c r="E10" s="29">
        <f t="shared" si="0"/>
        <v>910.46</v>
      </c>
      <c r="F10" s="29">
        <f t="shared" si="0"/>
        <v>2409.5</v>
      </c>
      <c r="G10" s="29">
        <f>+H10+I10</f>
        <v>18174.739999999998</v>
      </c>
      <c r="H10" s="29">
        <f t="shared" si="0"/>
        <v>4148.8899999999994</v>
      </c>
      <c r="I10" s="29">
        <f t="shared" si="0"/>
        <v>14025.85</v>
      </c>
    </row>
    <row r="11" spans="1:9" x14ac:dyDescent="0.2">
      <c r="A11" s="62" t="s">
        <v>26</v>
      </c>
      <c r="B11" s="29">
        <v>26215.72</v>
      </c>
      <c r="C11" s="63">
        <v>16516.66</v>
      </c>
      <c r="D11" s="29">
        <f t="shared" ref="D11:D82" si="1">+E11+F11</f>
        <v>3024.76</v>
      </c>
      <c r="E11" s="63">
        <v>615.26</v>
      </c>
      <c r="F11" s="63">
        <v>2409.5</v>
      </c>
      <c r="G11" s="74">
        <f t="shared" ref="G11:G82" si="2">+H11+I11</f>
        <v>16516.66</v>
      </c>
      <c r="H11" s="63">
        <v>2490.81</v>
      </c>
      <c r="I11" s="63">
        <v>14025.85</v>
      </c>
    </row>
    <row r="12" spans="1:9" ht="25.5" x14ac:dyDescent="0.2">
      <c r="A12" s="62" t="s">
        <v>27</v>
      </c>
      <c r="B12" s="29">
        <v>12</v>
      </c>
      <c r="C12" s="63">
        <v>12</v>
      </c>
      <c r="D12" s="29">
        <f t="shared" si="1"/>
        <v>12</v>
      </c>
      <c r="E12" s="63">
        <v>12</v>
      </c>
      <c r="F12" s="63"/>
      <c r="G12" s="74">
        <f t="shared" si="2"/>
        <v>12</v>
      </c>
      <c r="H12" s="63">
        <v>12</v>
      </c>
      <c r="I12" s="63"/>
    </row>
    <row r="13" spans="1:9" ht="16.5" customHeight="1" x14ac:dyDescent="0.2">
      <c r="A13" s="62" t="s">
        <v>28</v>
      </c>
      <c r="B13" s="29"/>
      <c r="C13" s="63"/>
      <c r="D13" s="29">
        <f t="shared" si="1"/>
        <v>0</v>
      </c>
      <c r="E13" s="63"/>
      <c r="F13" s="63"/>
      <c r="G13" s="29">
        <f t="shared" si="2"/>
        <v>0</v>
      </c>
      <c r="H13" s="63"/>
      <c r="I13" s="63"/>
    </row>
    <row r="14" spans="1:9" ht="25.5" x14ac:dyDescent="0.2">
      <c r="A14" s="62" t="s">
        <v>29</v>
      </c>
      <c r="B14" s="29"/>
      <c r="C14" s="63"/>
      <c r="D14" s="29">
        <f t="shared" si="1"/>
        <v>0</v>
      </c>
      <c r="E14" s="63"/>
      <c r="F14" s="63"/>
      <c r="G14" s="29">
        <f t="shared" si="2"/>
        <v>0</v>
      </c>
      <c r="H14" s="63"/>
      <c r="I14" s="63"/>
    </row>
    <row r="15" spans="1:9" ht="30.75" customHeight="1" x14ac:dyDescent="0.2">
      <c r="A15" s="62" t="s">
        <v>30</v>
      </c>
      <c r="B15" s="29">
        <v>2685</v>
      </c>
      <c r="C15" s="63">
        <v>1646.08</v>
      </c>
      <c r="D15" s="29">
        <f t="shared" si="1"/>
        <v>283.2</v>
      </c>
      <c r="E15" s="63">
        <v>283.2</v>
      </c>
      <c r="F15" s="63"/>
      <c r="G15" s="29">
        <f t="shared" si="2"/>
        <v>1646.08</v>
      </c>
      <c r="H15" s="63">
        <v>1646.08</v>
      </c>
      <c r="I15" s="63"/>
    </row>
    <row r="16" spans="1:9" ht="24" customHeight="1" x14ac:dyDescent="0.2">
      <c r="A16" s="62" t="s">
        <v>31</v>
      </c>
      <c r="B16" s="29"/>
      <c r="C16" s="63"/>
      <c r="D16" s="29">
        <f t="shared" si="1"/>
        <v>0</v>
      </c>
      <c r="E16" s="63"/>
      <c r="F16" s="63"/>
      <c r="G16" s="29">
        <f t="shared" si="2"/>
        <v>0</v>
      </c>
      <c r="H16" s="63"/>
      <c r="I16" s="63"/>
    </row>
    <row r="17" spans="1:9" x14ac:dyDescent="0.2">
      <c r="A17" s="64" t="s">
        <v>1</v>
      </c>
      <c r="B17" s="29">
        <f>+B18+B20+B25+B24+B19</f>
        <v>39273.99</v>
      </c>
      <c r="C17" s="29">
        <f>+C18+C20+C25+C24+C19</f>
        <v>25076.27</v>
      </c>
      <c r="D17" s="29">
        <f t="shared" si="1"/>
        <v>4057.77</v>
      </c>
      <c r="E17" s="29">
        <f t="shared" ref="E17:H17" si="3">+E18+E20+E25+E24</f>
        <v>287.84000000000003</v>
      </c>
      <c r="F17" s="29">
        <f>+F18+F20+F25+F24+F19</f>
        <v>3769.93</v>
      </c>
      <c r="G17" s="29">
        <f t="shared" si="2"/>
        <v>25076.249999999996</v>
      </c>
      <c r="H17" s="29">
        <f t="shared" si="3"/>
        <v>593.26</v>
      </c>
      <c r="I17" s="29">
        <f>+I18+I20+I25+I24+I19</f>
        <v>24482.989999999998</v>
      </c>
    </row>
    <row r="18" spans="1:9" x14ac:dyDescent="0.2">
      <c r="A18" s="38" t="s">
        <v>175</v>
      </c>
      <c r="B18" s="39">
        <v>36567.620000000003</v>
      </c>
      <c r="C18" s="63">
        <v>23174.12</v>
      </c>
      <c r="D18" s="29">
        <f t="shared" si="1"/>
        <v>3554.14</v>
      </c>
      <c r="E18" s="63">
        <v>5.98</v>
      </c>
      <c r="F18" s="63">
        <v>3548.16</v>
      </c>
      <c r="G18" s="74">
        <f t="shared" si="2"/>
        <v>23174.11</v>
      </c>
      <c r="H18" s="63">
        <v>9.4700000000000006</v>
      </c>
      <c r="I18" s="63">
        <v>23164.639999999999</v>
      </c>
    </row>
    <row r="19" spans="1:9" ht="36" x14ac:dyDescent="0.2">
      <c r="A19" s="36" t="s">
        <v>21</v>
      </c>
      <c r="B19" s="39">
        <v>1.95</v>
      </c>
      <c r="C19" s="63">
        <v>1.95</v>
      </c>
      <c r="D19" s="29">
        <f t="shared" si="1"/>
        <v>1.94</v>
      </c>
      <c r="E19" s="63"/>
      <c r="F19" s="63">
        <v>1.94</v>
      </c>
      <c r="G19" s="74">
        <f t="shared" si="2"/>
        <v>1.94</v>
      </c>
      <c r="H19" s="63"/>
      <c r="I19" s="63">
        <v>1.94</v>
      </c>
    </row>
    <row r="20" spans="1:9" x14ac:dyDescent="0.2">
      <c r="A20" s="65" t="s">
        <v>2</v>
      </c>
      <c r="B20" s="39">
        <v>2100.42</v>
      </c>
      <c r="C20" s="63">
        <v>1316.41</v>
      </c>
      <c r="D20" s="29">
        <f t="shared" si="1"/>
        <v>219.83000000000004</v>
      </c>
      <c r="E20" s="63">
        <f>+E21+E22</f>
        <v>0</v>
      </c>
      <c r="F20" s="63">
        <f>+F21+F22+F23</f>
        <v>219.83000000000004</v>
      </c>
      <c r="G20" s="74">
        <f t="shared" si="2"/>
        <v>1316.41</v>
      </c>
      <c r="H20" s="63">
        <f t="shared" ref="H20" si="4">+H21+H22</f>
        <v>0</v>
      </c>
      <c r="I20" s="63">
        <f>+I21+I22+I23</f>
        <v>1316.41</v>
      </c>
    </row>
    <row r="21" spans="1:9" x14ac:dyDescent="0.2">
      <c r="A21" s="63" t="s">
        <v>32</v>
      </c>
      <c r="B21" s="66" t="s">
        <v>14</v>
      </c>
      <c r="C21" s="66" t="s">
        <v>14</v>
      </c>
      <c r="D21" s="29">
        <f t="shared" si="1"/>
        <v>12.36</v>
      </c>
      <c r="E21" s="63"/>
      <c r="F21" s="63">
        <v>12.36</v>
      </c>
      <c r="G21" s="29">
        <f t="shared" si="2"/>
        <v>62.88</v>
      </c>
      <c r="H21" s="63"/>
      <c r="I21" s="63">
        <v>62.88</v>
      </c>
    </row>
    <row r="22" spans="1:9" x14ac:dyDescent="0.2">
      <c r="A22" s="63" t="s">
        <v>33</v>
      </c>
      <c r="B22" s="66" t="s">
        <v>14</v>
      </c>
      <c r="C22" s="66" t="s">
        <v>14</v>
      </c>
      <c r="D22" s="29">
        <f t="shared" si="1"/>
        <v>207.11</v>
      </c>
      <c r="E22" s="63"/>
      <c r="F22" s="63">
        <v>207.11</v>
      </c>
      <c r="G22" s="29">
        <f t="shared" si="2"/>
        <v>1253.17</v>
      </c>
      <c r="H22" s="63"/>
      <c r="I22" s="63">
        <v>1253.17</v>
      </c>
    </row>
    <row r="23" spans="1:9" ht="36" x14ac:dyDescent="0.2">
      <c r="A23" s="36" t="s">
        <v>164</v>
      </c>
      <c r="B23" s="66">
        <v>0.36</v>
      </c>
      <c r="C23" s="66">
        <v>0.36</v>
      </c>
      <c r="D23" s="29">
        <f t="shared" si="1"/>
        <v>0.36</v>
      </c>
      <c r="E23" s="63"/>
      <c r="F23" s="63">
        <v>0.36</v>
      </c>
      <c r="G23" s="29">
        <f t="shared" si="2"/>
        <v>0.36</v>
      </c>
      <c r="H23" s="63"/>
      <c r="I23" s="63">
        <v>0.36</v>
      </c>
    </row>
    <row r="24" spans="1:9" ht="25.5" x14ac:dyDescent="0.2">
      <c r="A24" s="67" t="s">
        <v>34</v>
      </c>
      <c r="B24" s="39"/>
      <c r="C24" s="63"/>
      <c r="D24" s="29">
        <f t="shared" si="1"/>
        <v>0</v>
      </c>
      <c r="E24" s="63"/>
      <c r="F24" s="63"/>
      <c r="G24" s="29">
        <f t="shared" si="2"/>
        <v>0</v>
      </c>
      <c r="H24" s="63"/>
      <c r="I24" s="63"/>
    </row>
    <row r="25" spans="1:9" ht="25.5" x14ac:dyDescent="0.2">
      <c r="A25" s="67" t="s">
        <v>35</v>
      </c>
      <c r="B25" s="39">
        <v>604</v>
      </c>
      <c r="C25" s="39">
        <v>583.79</v>
      </c>
      <c r="D25" s="29">
        <f t="shared" si="1"/>
        <v>281.86</v>
      </c>
      <c r="E25" s="39">
        <f t="shared" ref="E25:I25" si="5">+E26+E27+E28+E29+E30+E31</f>
        <v>281.86</v>
      </c>
      <c r="F25" s="39">
        <f t="shared" si="5"/>
        <v>0</v>
      </c>
      <c r="G25" s="74">
        <f t="shared" si="2"/>
        <v>583.79</v>
      </c>
      <c r="H25" s="39">
        <f t="shared" si="5"/>
        <v>583.79</v>
      </c>
      <c r="I25" s="39">
        <f t="shared" si="5"/>
        <v>0</v>
      </c>
    </row>
    <row r="26" spans="1:9" x14ac:dyDescent="0.2">
      <c r="A26" s="67" t="s">
        <v>36</v>
      </c>
      <c r="B26" s="66" t="s">
        <v>14</v>
      </c>
      <c r="C26" s="66" t="s">
        <v>14</v>
      </c>
      <c r="D26" s="29">
        <f t="shared" si="1"/>
        <v>0</v>
      </c>
      <c r="E26" s="63"/>
      <c r="F26" s="63"/>
      <c r="G26" s="29">
        <f t="shared" si="2"/>
        <v>0</v>
      </c>
      <c r="H26" s="63"/>
      <c r="I26" s="63"/>
    </row>
    <row r="27" spans="1:9" x14ac:dyDescent="0.2">
      <c r="A27" s="67" t="s">
        <v>37</v>
      </c>
      <c r="B27" s="66" t="s">
        <v>14</v>
      </c>
      <c r="C27" s="66" t="s">
        <v>14</v>
      </c>
      <c r="D27" s="29">
        <f t="shared" si="1"/>
        <v>44.98</v>
      </c>
      <c r="E27" s="63">
        <v>44.98</v>
      </c>
      <c r="F27" s="63"/>
      <c r="G27" s="29">
        <f t="shared" si="2"/>
        <v>64.150000000000006</v>
      </c>
      <c r="H27" s="63">
        <v>64.150000000000006</v>
      </c>
      <c r="I27" s="63"/>
    </row>
    <row r="28" spans="1:9" x14ac:dyDescent="0.2">
      <c r="A28" s="67" t="s">
        <v>38</v>
      </c>
      <c r="B28" s="66" t="s">
        <v>14</v>
      </c>
      <c r="C28" s="66" t="s">
        <v>14</v>
      </c>
      <c r="D28" s="29">
        <f t="shared" si="1"/>
        <v>0</v>
      </c>
      <c r="E28" s="63"/>
      <c r="F28" s="63"/>
      <c r="G28" s="29">
        <f t="shared" si="2"/>
        <v>0</v>
      </c>
      <c r="H28" s="63"/>
      <c r="I28" s="63"/>
    </row>
    <row r="29" spans="1:9" x14ac:dyDescent="0.2">
      <c r="A29" s="67" t="s">
        <v>39</v>
      </c>
      <c r="B29" s="66" t="s">
        <v>14</v>
      </c>
      <c r="C29" s="66" t="s">
        <v>14</v>
      </c>
      <c r="D29" s="29">
        <f t="shared" si="1"/>
        <v>0</v>
      </c>
      <c r="E29" s="63"/>
      <c r="F29" s="63"/>
      <c r="G29" s="29">
        <f t="shared" si="2"/>
        <v>0</v>
      </c>
      <c r="H29" s="63"/>
      <c r="I29" s="63"/>
    </row>
    <row r="30" spans="1:9" x14ac:dyDescent="0.2">
      <c r="A30" s="67" t="s">
        <v>40</v>
      </c>
      <c r="B30" s="66" t="s">
        <v>14</v>
      </c>
      <c r="C30" s="66" t="s">
        <v>14</v>
      </c>
      <c r="D30" s="29">
        <f t="shared" si="1"/>
        <v>233</v>
      </c>
      <c r="E30" s="63">
        <v>233</v>
      </c>
      <c r="F30" s="63"/>
      <c r="G30" s="29">
        <f t="shared" si="2"/>
        <v>492.26</v>
      </c>
      <c r="H30" s="63">
        <v>492.26</v>
      </c>
      <c r="I30" s="63"/>
    </row>
    <row r="31" spans="1:9" x14ac:dyDescent="0.2">
      <c r="A31" s="67" t="s">
        <v>41</v>
      </c>
      <c r="B31" s="66" t="s">
        <v>14</v>
      </c>
      <c r="C31" s="66" t="s">
        <v>14</v>
      </c>
      <c r="D31" s="29">
        <f t="shared" si="1"/>
        <v>3.88</v>
      </c>
      <c r="E31" s="63">
        <v>3.88</v>
      </c>
      <c r="F31" s="63"/>
      <c r="G31" s="29">
        <f t="shared" si="2"/>
        <v>27.38</v>
      </c>
      <c r="H31" s="63">
        <v>27.38</v>
      </c>
      <c r="I31" s="63"/>
    </row>
    <row r="32" spans="1:9" x14ac:dyDescent="0.2">
      <c r="A32" s="64" t="s">
        <v>42</v>
      </c>
      <c r="B32" s="29">
        <f>+B33+B34</f>
        <v>904.22</v>
      </c>
      <c r="C32" s="29">
        <f t="shared" ref="C32:I32" si="6">+C33+C34</f>
        <v>464.56</v>
      </c>
      <c r="D32" s="29">
        <f t="shared" si="1"/>
        <v>67.400000000000006</v>
      </c>
      <c r="E32" s="29">
        <f t="shared" si="6"/>
        <v>0</v>
      </c>
      <c r="F32" s="29">
        <f t="shared" si="6"/>
        <v>67.400000000000006</v>
      </c>
      <c r="G32" s="29">
        <f t="shared" si="2"/>
        <v>464.56</v>
      </c>
      <c r="H32" s="29">
        <f t="shared" si="6"/>
        <v>0</v>
      </c>
      <c r="I32" s="29">
        <f t="shared" si="6"/>
        <v>464.56</v>
      </c>
    </row>
    <row r="33" spans="1:9" x14ac:dyDescent="0.2">
      <c r="A33" s="63" t="s">
        <v>43</v>
      </c>
      <c r="B33" s="39">
        <v>904.22</v>
      </c>
      <c r="C33" s="63">
        <v>464.56</v>
      </c>
      <c r="D33" s="29">
        <f t="shared" si="1"/>
        <v>67.400000000000006</v>
      </c>
      <c r="E33" s="63"/>
      <c r="F33" s="63">
        <v>67.400000000000006</v>
      </c>
      <c r="G33" s="74">
        <f t="shared" si="2"/>
        <v>464.56</v>
      </c>
      <c r="H33" s="63"/>
      <c r="I33" s="63">
        <v>464.56</v>
      </c>
    </row>
    <row r="34" spans="1:9" x14ac:dyDescent="0.2">
      <c r="A34" s="63" t="s">
        <v>44</v>
      </c>
      <c r="B34" s="39"/>
      <c r="C34" s="63"/>
      <c r="D34" s="29">
        <f t="shared" si="1"/>
        <v>0</v>
      </c>
      <c r="E34" s="63"/>
      <c r="F34" s="63"/>
      <c r="G34" s="29">
        <f t="shared" si="2"/>
        <v>0</v>
      </c>
      <c r="H34" s="63"/>
      <c r="I34" s="63"/>
    </row>
    <row r="35" spans="1:9" x14ac:dyDescent="0.2">
      <c r="A35" s="64" t="s">
        <v>45</v>
      </c>
      <c r="B35" s="29">
        <f t="shared" ref="B35:I35" si="7">+B39+B36</f>
        <v>1760.2</v>
      </c>
      <c r="C35" s="29">
        <f t="shared" si="7"/>
        <v>705.34</v>
      </c>
      <c r="D35" s="29">
        <f t="shared" si="1"/>
        <v>98.45</v>
      </c>
      <c r="E35" s="29">
        <f t="shared" si="7"/>
        <v>0</v>
      </c>
      <c r="F35" s="29">
        <f t="shared" si="7"/>
        <v>98.45</v>
      </c>
      <c r="G35" s="74">
        <f t="shared" si="2"/>
        <v>705.34</v>
      </c>
      <c r="H35" s="29">
        <f t="shared" si="7"/>
        <v>48.39</v>
      </c>
      <c r="I35" s="29">
        <f t="shared" si="7"/>
        <v>656.95</v>
      </c>
    </row>
    <row r="36" spans="1:9" x14ac:dyDescent="0.2">
      <c r="A36" s="68" t="s">
        <v>46</v>
      </c>
      <c r="B36" s="39"/>
      <c r="C36" s="39"/>
      <c r="D36" s="29">
        <f t="shared" si="1"/>
        <v>0</v>
      </c>
      <c r="E36" s="39">
        <f t="shared" ref="E36:I36" si="8">+E37+E38</f>
        <v>0</v>
      </c>
      <c r="F36" s="39">
        <f t="shared" si="8"/>
        <v>0</v>
      </c>
      <c r="G36" s="29">
        <f t="shared" si="2"/>
        <v>0</v>
      </c>
      <c r="H36" s="39">
        <f t="shared" si="8"/>
        <v>0</v>
      </c>
      <c r="I36" s="39">
        <f t="shared" si="8"/>
        <v>0</v>
      </c>
    </row>
    <row r="37" spans="1:9" x14ac:dyDescent="0.2">
      <c r="A37" s="63" t="s">
        <v>47</v>
      </c>
      <c r="B37" s="66" t="s">
        <v>14</v>
      </c>
      <c r="C37" s="66" t="s">
        <v>14</v>
      </c>
      <c r="D37" s="29">
        <f t="shared" si="1"/>
        <v>0</v>
      </c>
      <c r="E37" s="63"/>
      <c r="F37" s="63"/>
      <c r="G37" s="29">
        <f t="shared" si="2"/>
        <v>0</v>
      </c>
      <c r="H37" s="63"/>
      <c r="I37" s="63"/>
    </row>
    <row r="38" spans="1:9" x14ac:dyDescent="0.2">
      <c r="A38" s="69" t="s">
        <v>48</v>
      </c>
      <c r="B38" s="66" t="s">
        <v>14</v>
      </c>
      <c r="C38" s="66" t="s">
        <v>14</v>
      </c>
      <c r="D38" s="29">
        <f t="shared" si="1"/>
        <v>0</v>
      </c>
      <c r="E38" s="63"/>
      <c r="F38" s="63"/>
      <c r="G38" s="29">
        <f t="shared" si="2"/>
        <v>0</v>
      </c>
      <c r="H38" s="63"/>
      <c r="I38" s="63"/>
    </row>
    <row r="39" spans="1:9" x14ac:dyDescent="0.2">
      <c r="A39" s="68" t="s">
        <v>49</v>
      </c>
      <c r="B39" s="39">
        <v>1760.2</v>
      </c>
      <c r="C39" s="39">
        <v>705.34</v>
      </c>
      <c r="D39" s="29">
        <f t="shared" si="1"/>
        <v>98.45</v>
      </c>
      <c r="E39" s="39">
        <f>+E40+E41+E42+E43+E44+E45+E46+E47+E48+E49+E50+E51+E52+E53+E54+E55+E56+E57+E58+E59+E60+E61+E62+E63+E64+E65+E66+E67+E68+E69+E70+E71</f>
        <v>0</v>
      </c>
      <c r="F39" s="39">
        <f>+F40+F41+F42+F43+F44+F45+F46+F47+F48+F49+F50+F51+F52+F53+F54+F55+F56+F57+F58+F59+F60+F61+F62+F63+F64+F65+F66+F67+F68+F69+F70+F71</f>
        <v>98.45</v>
      </c>
      <c r="G39" s="29">
        <f t="shared" si="2"/>
        <v>705.34</v>
      </c>
      <c r="H39" s="39">
        <f>+H40+H41+H42+H43+H44+H45+H46+H47+H48+H49+H50+H51+H52+H53+H54+H55+H56+H57+H58+H59+H60+H61+H62+H63+H64+H65+H66+H67+H68+H69+H70+H71</f>
        <v>48.39</v>
      </c>
      <c r="I39" s="39">
        <f>+I40+I41+I42+I43+I44+I45+I46+I47+I48+I49+I50+I51+I52+I53+I54+I55+I56+I57+I58+I59+I60+I61+I62+I63+I64+I65+I66+I67+I68+I69+I70+I71</f>
        <v>656.95</v>
      </c>
    </row>
    <row r="40" spans="1:9" x14ac:dyDescent="0.2">
      <c r="A40" s="63" t="s">
        <v>50</v>
      </c>
      <c r="B40" s="66" t="s">
        <v>14</v>
      </c>
      <c r="C40" s="66" t="s">
        <v>14</v>
      </c>
      <c r="D40" s="29">
        <f t="shared" si="1"/>
        <v>0</v>
      </c>
      <c r="E40" s="63"/>
      <c r="F40" s="63"/>
      <c r="G40" s="29">
        <f t="shared" si="2"/>
        <v>0</v>
      </c>
      <c r="H40" s="63"/>
      <c r="I40" s="63"/>
    </row>
    <row r="41" spans="1:9" x14ac:dyDescent="0.2">
      <c r="A41" s="63" t="s">
        <v>51</v>
      </c>
      <c r="B41" s="66" t="s">
        <v>14</v>
      </c>
      <c r="C41" s="66" t="s">
        <v>14</v>
      </c>
      <c r="D41" s="29">
        <f t="shared" si="1"/>
        <v>0</v>
      </c>
      <c r="E41" s="63"/>
      <c r="F41" s="63"/>
      <c r="G41" s="29">
        <f t="shared" si="2"/>
        <v>0</v>
      </c>
      <c r="H41" s="63"/>
      <c r="I41" s="63"/>
    </row>
    <row r="42" spans="1:9" x14ac:dyDescent="0.2">
      <c r="A42" s="63" t="s">
        <v>52</v>
      </c>
      <c r="B42" s="66" t="s">
        <v>14</v>
      </c>
      <c r="C42" s="66" t="s">
        <v>14</v>
      </c>
      <c r="D42" s="29">
        <f t="shared" si="1"/>
        <v>2.83</v>
      </c>
      <c r="E42" s="63"/>
      <c r="F42" s="63">
        <v>2.83</v>
      </c>
      <c r="G42" s="29">
        <f t="shared" si="2"/>
        <v>23.76</v>
      </c>
      <c r="H42" s="63"/>
      <c r="I42" s="63">
        <v>23.76</v>
      </c>
    </row>
    <row r="43" spans="1:9" x14ac:dyDescent="0.2">
      <c r="A43" s="63" t="s">
        <v>53</v>
      </c>
      <c r="B43" s="66" t="s">
        <v>14</v>
      </c>
      <c r="C43" s="66" t="s">
        <v>14</v>
      </c>
      <c r="D43" s="29">
        <f t="shared" si="1"/>
        <v>0</v>
      </c>
      <c r="E43" s="63"/>
      <c r="F43" s="63"/>
      <c r="G43" s="29">
        <f t="shared" si="2"/>
        <v>0</v>
      </c>
      <c r="H43" s="63"/>
      <c r="I43" s="63"/>
    </row>
    <row r="44" spans="1:9" x14ac:dyDescent="0.2">
      <c r="A44" s="63" t="s">
        <v>54</v>
      </c>
      <c r="B44" s="66" t="s">
        <v>14</v>
      </c>
      <c r="C44" s="66" t="s">
        <v>14</v>
      </c>
      <c r="D44" s="29">
        <f t="shared" si="1"/>
        <v>0</v>
      </c>
      <c r="E44" s="63"/>
      <c r="F44" s="63"/>
      <c r="G44" s="29">
        <f t="shared" si="2"/>
        <v>0</v>
      </c>
      <c r="H44" s="63"/>
      <c r="I44" s="63"/>
    </row>
    <row r="45" spans="1:9" x14ac:dyDescent="0.2">
      <c r="A45" s="63" t="s">
        <v>55</v>
      </c>
      <c r="B45" s="66" t="s">
        <v>14</v>
      </c>
      <c r="C45" s="66" t="s">
        <v>14</v>
      </c>
      <c r="D45" s="29">
        <f t="shared" si="1"/>
        <v>0</v>
      </c>
      <c r="E45" s="63"/>
      <c r="F45" s="63"/>
      <c r="G45" s="29">
        <f t="shared" si="2"/>
        <v>0</v>
      </c>
      <c r="H45" s="63"/>
      <c r="I45" s="63"/>
    </row>
    <row r="46" spans="1:9" x14ac:dyDescent="0.2">
      <c r="A46" s="63" t="s">
        <v>56</v>
      </c>
      <c r="B46" s="66" t="s">
        <v>14</v>
      </c>
      <c r="C46" s="66" t="s">
        <v>14</v>
      </c>
      <c r="D46" s="29">
        <f t="shared" si="1"/>
        <v>0</v>
      </c>
      <c r="E46" s="63"/>
      <c r="F46" s="63"/>
      <c r="G46" s="29">
        <f t="shared" si="2"/>
        <v>0</v>
      </c>
      <c r="H46" s="63"/>
      <c r="I46" s="63"/>
    </row>
    <row r="47" spans="1:9" x14ac:dyDescent="0.2">
      <c r="A47" s="63" t="s">
        <v>57</v>
      </c>
      <c r="B47" s="66" t="s">
        <v>14</v>
      </c>
      <c r="C47" s="66" t="s">
        <v>14</v>
      </c>
      <c r="D47" s="29">
        <f t="shared" si="1"/>
        <v>0</v>
      </c>
      <c r="E47" s="63"/>
      <c r="F47" s="63"/>
      <c r="G47" s="29">
        <f t="shared" si="2"/>
        <v>0</v>
      </c>
      <c r="H47" s="63"/>
      <c r="I47" s="63"/>
    </row>
    <row r="48" spans="1:9" x14ac:dyDescent="0.2">
      <c r="A48" s="63" t="s">
        <v>58</v>
      </c>
      <c r="B48" s="66" t="s">
        <v>14</v>
      </c>
      <c r="C48" s="66" t="s">
        <v>14</v>
      </c>
      <c r="D48" s="29">
        <f t="shared" si="1"/>
        <v>0</v>
      </c>
      <c r="E48" s="63"/>
      <c r="F48" s="63"/>
      <c r="G48" s="29">
        <f t="shared" si="2"/>
        <v>0</v>
      </c>
      <c r="H48" s="63"/>
      <c r="I48" s="63"/>
    </row>
    <row r="49" spans="1:9" x14ac:dyDescent="0.2">
      <c r="A49" s="63" t="s">
        <v>59</v>
      </c>
      <c r="B49" s="66" t="s">
        <v>14</v>
      </c>
      <c r="C49" s="66" t="s">
        <v>14</v>
      </c>
      <c r="D49" s="29">
        <f t="shared" si="1"/>
        <v>0</v>
      </c>
      <c r="E49" s="63"/>
      <c r="F49" s="63"/>
      <c r="G49" s="29">
        <f t="shared" si="2"/>
        <v>48.39</v>
      </c>
      <c r="H49" s="63">
        <v>48.39</v>
      </c>
      <c r="I49" s="63"/>
    </row>
    <row r="50" spans="1:9" x14ac:dyDescent="0.2">
      <c r="A50" s="63" t="s">
        <v>60</v>
      </c>
      <c r="B50" s="66" t="s">
        <v>14</v>
      </c>
      <c r="C50" s="66" t="s">
        <v>14</v>
      </c>
      <c r="D50" s="29">
        <f t="shared" si="1"/>
        <v>0</v>
      </c>
      <c r="E50" s="63"/>
      <c r="F50" s="63"/>
      <c r="G50" s="29">
        <f t="shared" si="2"/>
        <v>0</v>
      </c>
      <c r="H50" s="63"/>
      <c r="I50" s="63"/>
    </row>
    <row r="51" spans="1:9" x14ac:dyDescent="0.2">
      <c r="A51" s="63" t="s">
        <v>61</v>
      </c>
      <c r="B51" s="66" t="s">
        <v>14</v>
      </c>
      <c r="C51" s="66" t="s">
        <v>14</v>
      </c>
      <c r="D51" s="29">
        <f t="shared" si="1"/>
        <v>0.09</v>
      </c>
      <c r="E51" s="63"/>
      <c r="F51" s="63">
        <v>0.09</v>
      </c>
      <c r="G51" s="29">
        <f t="shared" si="2"/>
        <v>7.03</v>
      </c>
      <c r="H51" s="63"/>
      <c r="I51" s="63">
        <v>7.03</v>
      </c>
    </row>
    <row r="52" spans="1:9" x14ac:dyDescent="0.2">
      <c r="A52" s="63" t="s">
        <v>62</v>
      </c>
      <c r="B52" s="66" t="s">
        <v>14</v>
      </c>
      <c r="C52" s="66" t="s">
        <v>14</v>
      </c>
      <c r="D52" s="29">
        <f t="shared" si="1"/>
        <v>9.64</v>
      </c>
      <c r="E52" s="63"/>
      <c r="F52" s="63">
        <v>9.64</v>
      </c>
      <c r="G52" s="29">
        <f t="shared" si="2"/>
        <v>77.41</v>
      </c>
      <c r="H52" s="63"/>
      <c r="I52" s="63">
        <v>77.41</v>
      </c>
    </row>
    <row r="53" spans="1:9" x14ac:dyDescent="0.2">
      <c r="A53" s="38" t="s">
        <v>48</v>
      </c>
      <c r="B53" s="66" t="s">
        <v>14</v>
      </c>
      <c r="C53" s="66" t="s">
        <v>14</v>
      </c>
      <c r="D53" s="29">
        <f t="shared" si="1"/>
        <v>0</v>
      </c>
      <c r="E53" s="63"/>
      <c r="F53" s="63"/>
      <c r="G53" s="29">
        <f t="shared" si="2"/>
        <v>0</v>
      </c>
      <c r="H53" s="63"/>
      <c r="I53" s="63"/>
    </row>
    <row r="54" spans="1:9" x14ac:dyDescent="0.2">
      <c r="A54" s="63" t="s">
        <v>63</v>
      </c>
      <c r="B54" s="66" t="s">
        <v>14</v>
      </c>
      <c r="C54" s="66" t="s">
        <v>14</v>
      </c>
      <c r="D54" s="29">
        <f t="shared" si="1"/>
        <v>0</v>
      </c>
      <c r="E54" s="63"/>
      <c r="F54" s="63"/>
      <c r="G54" s="29">
        <f t="shared" si="2"/>
        <v>0</v>
      </c>
      <c r="H54" s="63"/>
      <c r="I54" s="63"/>
    </row>
    <row r="55" spans="1:9" x14ac:dyDescent="0.2">
      <c r="A55" s="63" t="s">
        <v>64</v>
      </c>
      <c r="B55" s="66" t="s">
        <v>14</v>
      </c>
      <c r="C55" s="66" t="s">
        <v>14</v>
      </c>
      <c r="D55" s="29">
        <f t="shared" si="1"/>
        <v>0</v>
      </c>
      <c r="E55" s="63"/>
      <c r="F55" s="63"/>
      <c r="G55" s="29">
        <f t="shared" si="2"/>
        <v>0</v>
      </c>
      <c r="H55" s="63"/>
      <c r="I55" s="63"/>
    </row>
    <row r="56" spans="1:9" x14ac:dyDescent="0.2">
      <c r="A56" s="63" t="s">
        <v>65</v>
      </c>
      <c r="B56" s="66" t="s">
        <v>14</v>
      </c>
      <c r="C56" s="66" t="s">
        <v>14</v>
      </c>
      <c r="D56" s="29">
        <f t="shared" si="1"/>
        <v>0</v>
      </c>
      <c r="E56" s="63"/>
      <c r="F56" s="63"/>
      <c r="G56" s="29">
        <f t="shared" si="2"/>
        <v>0</v>
      </c>
      <c r="H56" s="63"/>
      <c r="I56" s="63"/>
    </row>
    <row r="57" spans="1:9" x14ac:dyDescent="0.2">
      <c r="A57" s="70" t="s">
        <v>66</v>
      </c>
      <c r="B57" s="66" t="s">
        <v>14</v>
      </c>
      <c r="C57" s="66" t="s">
        <v>14</v>
      </c>
      <c r="D57" s="29">
        <f t="shared" si="1"/>
        <v>0</v>
      </c>
      <c r="E57" s="63"/>
      <c r="F57" s="63"/>
      <c r="G57" s="29">
        <f t="shared" si="2"/>
        <v>0</v>
      </c>
      <c r="H57" s="63"/>
      <c r="I57" s="63"/>
    </row>
    <row r="58" spans="1:9" s="30" customFormat="1" x14ac:dyDescent="0.2">
      <c r="A58" s="32" t="s">
        <v>67</v>
      </c>
      <c r="B58" s="34" t="s">
        <v>14</v>
      </c>
      <c r="C58" s="34" t="s">
        <v>14</v>
      </c>
      <c r="D58" s="31">
        <f t="shared" si="1"/>
        <v>0</v>
      </c>
      <c r="E58" s="32"/>
      <c r="F58" s="32"/>
      <c r="G58" s="31">
        <f t="shared" si="2"/>
        <v>0</v>
      </c>
      <c r="H58" s="32"/>
      <c r="I58" s="32"/>
    </row>
    <row r="59" spans="1:9" x14ac:dyDescent="0.2">
      <c r="A59" s="70" t="s">
        <v>68</v>
      </c>
      <c r="B59" s="66" t="s">
        <v>14</v>
      </c>
      <c r="C59" s="66" t="s">
        <v>14</v>
      </c>
      <c r="D59" s="29">
        <f t="shared" si="1"/>
        <v>0</v>
      </c>
      <c r="E59" s="63"/>
      <c r="F59" s="63"/>
      <c r="G59" s="29">
        <f t="shared" si="2"/>
        <v>0</v>
      </c>
      <c r="H59" s="63"/>
      <c r="I59" s="63"/>
    </row>
    <row r="60" spans="1:9" x14ac:dyDescent="0.2">
      <c r="A60" s="63" t="s">
        <v>69</v>
      </c>
      <c r="B60" s="66" t="s">
        <v>14</v>
      </c>
      <c r="C60" s="66" t="s">
        <v>14</v>
      </c>
      <c r="D60" s="29">
        <f t="shared" si="1"/>
        <v>0</v>
      </c>
      <c r="E60" s="63"/>
      <c r="F60" s="63"/>
      <c r="G60" s="29">
        <f t="shared" si="2"/>
        <v>0</v>
      </c>
      <c r="H60" s="63"/>
      <c r="I60" s="63"/>
    </row>
    <row r="61" spans="1:9" x14ac:dyDescent="0.2">
      <c r="A61" s="63" t="s">
        <v>70</v>
      </c>
      <c r="B61" s="66" t="s">
        <v>14</v>
      </c>
      <c r="C61" s="66" t="s">
        <v>14</v>
      </c>
      <c r="D61" s="29">
        <f t="shared" si="1"/>
        <v>25.72</v>
      </c>
      <c r="E61" s="63"/>
      <c r="F61" s="63">
        <v>25.72</v>
      </c>
      <c r="G61" s="29">
        <f t="shared" si="2"/>
        <v>171.62</v>
      </c>
      <c r="H61" s="63"/>
      <c r="I61" s="63">
        <v>171.62</v>
      </c>
    </row>
    <row r="62" spans="1:9" x14ac:dyDescent="0.2">
      <c r="A62" s="63" t="s">
        <v>71</v>
      </c>
      <c r="B62" s="66" t="s">
        <v>14</v>
      </c>
      <c r="C62" s="66" t="s">
        <v>14</v>
      </c>
      <c r="D62" s="29">
        <f t="shared" si="1"/>
        <v>60.17</v>
      </c>
      <c r="E62" s="63"/>
      <c r="F62" s="63">
        <v>60.17</v>
      </c>
      <c r="G62" s="29">
        <f t="shared" si="2"/>
        <v>359.54</v>
      </c>
      <c r="H62" s="63"/>
      <c r="I62" s="63">
        <v>359.54</v>
      </c>
    </row>
    <row r="63" spans="1:9" x14ac:dyDescent="0.2">
      <c r="A63" s="63" t="s">
        <v>72</v>
      </c>
      <c r="B63" s="66" t="s">
        <v>14</v>
      </c>
      <c r="C63" s="66" t="s">
        <v>14</v>
      </c>
      <c r="D63" s="29">
        <f t="shared" si="1"/>
        <v>0</v>
      </c>
      <c r="E63" s="63"/>
      <c r="F63" s="63"/>
      <c r="G63" s="29">
        <f t="shared" si="2"/>
        <v>17.59</v>
      </c>
      <c r="H63" s="63"/>
      <c r="I63" s="63">
        <v>17.59</v>
      </c>
    </row>
    <row r="64" spans="1:9" x14ac:dyDescent="0.2">
      <c r="A64" s="63" t="s">
        <v>73</v>
      </c>
      <c r="B64" s="66" t="s">
        <v>14</v>
      </c>
      <c r="C64" s="66" t="s">
        <v>14</v>
      </c>
      <c r="D64" s="29">
        <f t="shared" si="1"/>
        <v>0</v>
      </c>
      <c r="E64" s="63"/>
      <c r="F64" s="63"/>
      <c r="G64" s="29">
        <f t="shared" si="2"/>
        <v>0</v>
      </c>
      <c r="H64" s="63"/>
      <c r="I64" s="63"/>
    </row>
    <row r="65" spans="1:9" x14ac:dyDescent="0.2">
      <c r="A65" s="63" t="s">
        <v>74</v>
      </c>
      <c r="B65" s="66" t="s">
        <v>14</v>
      </c>
      <c r="C65" s="66" t="s">
        <v>14</v>
      </c>
      <c r="D65" s="29">
        <f t="shared" si="1"/>
        <v>0</v>
      </c>
      <c r="E65" s="63"/>
      <c r="F65" s="63"/>
      <c r="G65" s="29">
        <f t="shared" si="2"/>
        <v>0</v>
      </c>
      <c r="H65" s="63"/>
      <c r="I65" s="63"/>
    </row>
    <row r="66" spans="1:9" x14ac:dyDescent="0.2">
      <c r="A66" s="63" t="s">
        <v>75</v>
      </c>
      <c r="B66" s="66" t="s">
        <v>14</v>
      </c>
      <c r="C66" s="66" t="s">
        <v>14</v>
      </c>
      <c r="D66" s="29">
        <f t="shared" si="1"/>
        <v>0</v>
      </c>
      <c r="E66" s="63"/>
      <c r="F66" s="63"/>
      <c r="G66" s="29">
        <f t="shared" si="2"/>
        <v>0</v>
      </c>
      <c r="H66" s="63"/>
      <c r="I66" s="63"/>
    </row>
    <row r="67" spans="1:9" x14ac:dyDescent="0.2">
      <c r="A67" s="63" t="s">
        <v>76</v>
      </c>
      <c r="B67" s="66" t="s">
        <v>14</v>
      </c>
      <c r="C67" s="66" t="s">
        <v>14</v>
      </c>
      <c r="D67" s="29">
        <f t="shared" si="1"/>
        <v>0</v>
      </c>
      <c r="E67" s="63"/>
      <c r="F67" s="63"/>
      <c r="G67" s="29">
        <f t="shared" si="2"/>
        <v>0</v>
      </c>
      <c r="H67" s="63"/>
      <c r="I67" s="63"/>
    </row>
    <row r="68" spans="1:9" x14ac:dyDescent="0.2">
      <c r="A68" s="63" t="s">
        <v>77</v>
      </c>
      <c r="B68" s="66" t="s">
        <v>14</v>
      </c>
      <c r="C68" s="66" t="s">
        <v>14</v>
      </c>
      <c r="D68" s="29">
        <f t="shared" si="1"/>
        <v>0</v>
      </c>
      <c r="E68" s="63"/>
      <c r="F68" s="63"/>
      <c r="G68" s="29">
        <f t="shared" si="2"/>
        <v>0</v>
      </c>
      <c r="H68" s="63"/>
      <c r="I68" s="63"/>
    </row>
    <row r="69" spans="1:9" x14ac:dyDescent="0.2">
      <c r="A69" s="63" t="s">
        <v>78</v>
      </c>
      <c r="B69" s="66" t="s">
        <v>14</v>
      </c>
      <c r="C69" s="66" t="s">
        <v>14</v>
      </c>
      <c r="D69" s="29">
        <f t="shared" si="1"/>
        <v>0</v>
      </c>
      <c r="E69" s="63"/>
      <c r="F69" s="63"/>
      <c r="G69" s="29">
        <f t="shared" si="2"/>
        <v>0</v>
      </c>
      <c r="H69" s="63"/>
      <c r="I69" s="63"/>
    </row>
    <row r="70" spans="1:9" s="88" customFormat="1" x14ac:dyDescent="0.2">
      <c r="A70" s="70" t="s">
        <v>79</v>
      </c>
      <c r="B70" s="71" t="s">
        <v>14</v>
      </c>
      <c r="C70" s="71" t="s">
        <v>14</v>
      </c>
      <c r="D70" s="29">
        <f t="shared" si="1"/>
        <v>0</v>
      </c>
      <c r="E70" s="70"/>
      <c r="F70" s="70"/>
      <c r="G70" s="29">
        <f t="shared" si="2"/>
        <v>0</v>
      </c>
      <c r="H70" s="70"/>
      <c r="I70" s="70"/>
    </row>
    <row r="71" spans="1:9" s="88" customFormat="1" x14ac:dyDescent="0.2">
      <c r="A71" s="70" t="s">
        <v>80</v>
      </c>
      <c r="B71" s="71" t="s">
        <v>14</v>
      </c>
      <c r="C71" s="71" t="s">
        <v>14</v>
      </c>
      <c r="D71" s="29">
        <f t="shared" si="1"/>
        <v>0</v>
      </c>
      <c r="E71" s="70"/>
      <c r="F71" s="70"/>
      <c r="G71" s="29">
        <f t="shared" si="2"/>
        <v>0</v>
      </c>
      <c r="H71" s="70"/>
      <c r="I71" s="70"/>
    </row>
    <row r="72" spans="1:9" x14ac:dyDescent="0.2">
      <c r="A72" s="64" t="s">
        <v>81</v>
      </c>
      <c r="B72" s="29">
        <v>613.08000000000004</v>
      </c>
      <c r="C72" s="63">
        <v>613.08000000000004</v>
      </c>
      <c r="D72" s="29">
        <f t="shared" si="1"/>
        <v>74.87</v>
      </c>
      <c r="E72" s="63">
        <v>74.87</v>
      </c>
      <c r="F72" s="63"/>
      <c r="G72" s="74">
        <f t="shared" si="2"/>
        <v>613.08000000000004</v>
      </c>
      <c r="H72" s="63">
        <v>613.08000000000004</v>
      </c>
      <c r="I72" s="63"/>
    </row>
    <row r="73" spans="1:9" x14ac:dyDescent="0.2">
      <c r="A73" s="64" t="s">
        <v>82</v>
      </c>
      <c r="B73" s="29">
        <v>96.23</v>
      </c>
      <c r="C73" s="29">
        <v>96.23</v>
      </c>
      <c r="D73" s="29">
        <f t="shared" si="1"/>
        <v>31.29</v>
      </c>
      <c r="E73" s="29">
        <f>+E74+E78+E82+E83+E86+E84+E85</f>
        <v>31.29</v>
      </c>
      <c r="F73" s="29">
        <f>+F74+F78+F82+F83+F86+F84+F85</f>
        <v>0</v>
      </c>
      <c r="G73" s="29">
        <f t="shared" si="2"/>
        <v>96.23</v>
      </c>
      <c r="H73" s="29">
        <f>+H74+H78+H82+H83+H86+H84+H85</f>
        <v>96.23</v>
      </c>
      <c r="I73" s="29">
        <f>+I74+I78+I82+I83+I86+I84+I85</f>
        <v>0</v>
      </c>
    </row>
    <row r="74" spans="1:9" x14ac:dyDescent="0.2">
      <c r="A74" s="64" t="s">
        <v>83</v>
      </c>
      <c r="B74" s="66" t="s">
        <v>14</v>
      </c>
      <c r="C74" s="66" t="s">
        <v>14</v>
      </c>
      <c r="D74" s="29">
        <f t="shared" si="1"/>
        <v>31.29</v>
      </c>
      <c r="E74" s="39">
        <f t="shared" ref="E74:I74" si="9">+E75+E76+E77</f>
        <v>31.29</v>
      </c>
      <c r="F74" s="39">
        <f t="shared" si="9"/>
        <v>0</v>
      </c>
      <c r="G74" s="29">
        <f t="shared" si="2"/>
        <v>96.23</v>
      </c>
      <c r="H74" s="39">
        <f t="shared" si="9"/>
        <v>96.23</v>
      </c>
      <c r="I74" s="39">
        <f t="shared" si="9"/>
        <v>0</v>
      </c>
    </row>
    <row r="75" spans="1:9" x14ac:dyDescent="0.2">
      <c r="A75" s="63" t="s">
        <v>84</v>
      </c>
      <c r="B75" s="66" t="s">
        <v>14</v>
      </c>
      <c r="C75" s="66" t="s">
        <v>14</v>
      </c>
      <c r="D75" s="29">
        <f t="shared" si="1"/>
        <v>0</v>
      </c>
      <c r="E75" s="63"/>
      <c r="F75" s="63"/>
      <c r="G75" s="29">
        <f t="shared" si="2"/>
        <v>0</v>
      </c>
      <c r="H75" s="63"/>
      <c r="I75" s="63"/>
    </row>
    <row r="76" spans="1:9" x14ac:dyDescent="0.2">
      <c r="A76" s="63" t="s">
        <v>85</v>
      </c>
      <c r="B76" s="66" t="s">
        <v>14</v>
      </c>
      <c r="C76" s="66" t="s">
        <v>14</v>
      </c>
      <c r="D76" s="29">
        <f t="shared" si="1"/>
        <v>0</v>
      </c>
      <c r="E76" s="63"/>
      <c r="F76" s="63"/>
      <c r="G76" s="29">
        <f t="shared" si="2"/>
        <v>0</v>
      </c>
      <c r="H76" s="63"/>
      <c r="I76" s="63"/>
    </row>
    <row r="77" spans="1:9" x14ac:dyDescent="0.2">
      <c r="A77" s="72" t="s">
        <v>86</v>
      </c>
      <c r="B77" s="66" t="s">
        <v>14</v>
      </c>
      <c r="C77" s="66" t="s">
        <v>14</v>
      </c>
      <c r="D77" s="29">
        <f t="shared" si="1"/>
        <v>31.29</v>
      </c>
      <c r="E77" s="63">
        <v>31.29</v>
      </c>
      <c r="F77" s="63"/>
      <c r="G77" s="74">
        <f t="shared" si="2"/>
        <v>96.23</v>
      </c>
      <c r="H77" s="63">
        <v>96.23</v>
      </c>
      <c r="I77" s="63"/>
    </row>
    <row r="78" spans="1:9" x14ac:dyDescent="0.2">
      <c r="A78" s="64" t="s">
        <v>87</v>
      </c>
      <c r="B78" s="66" t="s">
        <v>14</v>
      </c>
      <c r="C78" s="66" t="s">
        <v>14</v>
      </c>
      <c r="D78" s="29">
        <f t="shared" si="1"/>
        <v>0</v>
      </c>
      <c r="E78" s="39">
        <f t="shared" ref="E78:I78" si="10">+E79+E80+E81</f>
        <v>0</v>
      </c>
      <c r="F78" s="39">
        <f t="shared" si="10"/>
        <v>0</v>
      </c>
      <c r="G78" s="29">
        <f t="shared" si="2"/>
        <v>0</v>
      </c>
      <c r="H78" s="39">
        <f t="shared" si="10"/>
        <v>0</v>
      </c>
      <c r="I78" s="39">
        <f t="shared" si="10"/>
        <v>0</v>
      </c>
    </row>
    <row r="79" spans="1:9" x14ac:dyDescent="0.2">
      <c r="A79" s="72" t="s">
        <v>84</v>
      </c>
      <c r="B79" s="66" t="s">
        <v>14</v>
      </c>
      <c r="C79" s="66" t="s">
        <v>14</v>
      </c>
      <c r="D79" s="29">
        <f t="shared" si="1"/>
        <v>0</v>
      </c>
      <c r="E79" s="63"/>
      <c r="F79" s="63"/>
      <c r="G79" s="29">
        <f t="shared" si="2"/>
        <v>0</v>
      </c>
      <c r="H79" s="63"/>
      <c r="I79" s="63"/>
    </row>
    <row r="80" spans="1:9" x14ac:dyDescent="0.2">
      <c r="A80" s="73" t="s">
        <v>85</v>
      </c>
      <c r="B80" s="66" t="s">
        <v>14</v>
      </c>
      <c r="C80" s="66" t="s">
        <v>14</v>
      </c>
      <c r="D80" s="29">
        <f t="shared" si="1"/>
        <v>0</v>
      </c>
      <c r="E80" s="63"/>
      <c r="F80" s="63"/>
      <c r="G80" s="29">
        <f t="shared" si="2"/>
        <v>0</v>
      </c>
      <c r="H80" s="63"/>
      <c r="I80" s="63"/>
    </row>
    <row r="81" spans="1:9" x14ac:dyDescent="0.2">
      <c r="A81" s="63" t="s">
        <v>88</v>
      </c>
      <c r="B81" s="66" t="s">
        <v>14</v>
      </c>
      <c r="C81" s="66" t="s">
        <v>14</v>
      </c>
      <c r="D81" s="29">
        <f t="shared" si="1"/>
        <v>0</v>
      </c>
      <c r="E81" s="63"/>
      <c r="F81" s="63"/>
      <c r="G81" s="29">
        <f t="shared" si="2"/>
        <v>0</v>
      </c>
      <c r="H81" s="63"/>
      <c r="I81" s="63"/>
    </row>
    <row r="82" spans="1:9" x14ac:dyDescent="0.2">
      <c r="A82" s="63" t="s">
        <v>89</v>
      </c>
      <c r="B82" s="66" t="s">
        <v>14</v>
      </c>
      <c r="C82" s="66" t="s">
        <v>14</v>
      </c>
      <c r="D82" s="29">
        <f t="shared" si="1"/>
        <v>0</v>
      </c>
      <c r="E82" s="63"/>
      <c r="F82" s="63"/>
      <c r="G82" s="29">
        <f t="shared" si="2"/>
        <v>0</v>
      </c>
      <c r="H82" s="63"/>
      <c r="I82" s="63"/>
    </row>
    <row r="83" spans="1:9" x14ac:dyDescent="0.2">
      <c r="A83" s="63" t="s">
        <v>90</v>
      </c>
      <c r="B83" s="66" t="s">
        <v>14</v>
      </c>
      <c r="C83" s="66" t="s">
        <v>14</v>
      </c>
      <c r="D83" s="29">
        <f t="shared" ref="D83:D145" si="11">+E83+F83</f>
        <v>0</v>
      </c>
      <c r="E83" s="63"/>
      <c r="F83" s="63"/>
      <c r="G83" s="29">
        <f t="shared" ref="G83:G146" si="12">+H83+I83</f>
        <v>0</v>
      </c>
      <c r="H83" s="63"/>
      <c r="I83" s="63"/>
    </row>
    <row r="84" spans="1:9" s="88" customFormat="1" x14ac:dyDescent="0.2">
      <c r="A84" s="70" t="s">
        <v>91</v>
      </c>
      <c r="B84" s="71" t="s">
        <v>14</v>
      </c>
      <c r="C84" s="71" t="s">
        <v>14</v>
      </c>
      <c r="D84" s="74">
        <f t="shared" si="11"/>
        <v>0</v>
      </c>
      <c r="E84" s="70"/>
      <c r="F84" s="70"/>
      <c r="G84" s="74">
        <f t="shared" si="12"/>
        <v>0</v>
      </c>
      <c r="H84" s="70"/>
      <c r="I84" s="70"/>
    </row>
    <row r="85" spans="1:9" s="88" customFormat="1" x14ac:dyDescent="0.2">
      <c r="A85" s="70" t="s">
        <v>92</v>
      </c>
      <c r="B85" s="71" t="s">
        <v>14</v>
      </c>
      <c r="C85" s="71" t="s">
        <v>14</v>
      </c>
      <c r="D85" s="74">
        <f t="shared" si="11"/>
        <v>0</v>
      </c>
      <c r="E85" s="70"/>
      <c r="F85" s="70"/>
      <c r="G85" s="74">
        <f t="shared" si="12"/>
        <v>0</v>
      </c>
      <c r="H85" s="70"/>
      <c r="I85" s="70"/>
    </row>
    <row r="86" spans="1:9" x14ac:dyDescent="0.2">
      <c r="A86" s="63" t="s">
        <v>93</v>
      </c>
      <c r="B86" s="66" t="s">
        <v>14</v>
      </c>
      <c r="C86" s="66" t="s">
        <v>14</v>
      </c>
      <c r="D86" s="29">
        <f t="shared" si="11"/>
        <v>0</v>
      </c>
      <c r="E86" s="63"/>
      <c r="F86" s="63"/>
      <c r="G86" s="29">
        <f t="shared" si="12"/>
        <v>0</v>
      </c>
      <c r="H86" s="63"/>
      <c r="I86" s="63"/>
    </row>
    <row r="87" spans="1:9" ht="25.5" x14ac:dyDescent="0.2">
      <c r="A87" s="64" t="s">
        <v>94</v>
      </c>
      <c r="B87" s="29"/>
      <c r="C87" s="29"/>
      <c r="D87" s="29">
        <f t="shared" si="11"/>
        <v>0</v>
      </c>
      <c r="E87" s="29">
        <f t="shared" ref="E87:I87" si="13">+E88+E89+E90+E91</f>
        <v>0</v>
      </c>
      <c r="F87" s="29">
        <f t="shared" si="13"/>
        <v>0</v>
      </c>
      <c r="G87" s="29">
        <f t="shared" si="12"/>
        <v>0</v>
      </c>
      <c r="H87" s="29">
        <f t="shared" si="13"/>
        <v>0</v>
      </c>
      <c r="I87" s="29">
        <f t="shared" si="13"/>
        <v>0</v>
      </c>
    </row>
    <row r="88" spans="1:9" x14ac:dyDescent="0.2">
      <c r="A88" s="63" t="s">
        <v>95</v>
      </c>
      <c r="B88" s="66" t="s">
        <v>14</v>
      </c>
      <c r="C88" s="66" t="s">
        <v>14</v>
      </c>
      <c r="D88" s="29">
        <f t="shared" si="11"/>
        <v>0</v>
      </c>
      <c r="E88" s="63"/>
      <c r="F88" s="63"/>
      <c r="G88" s="29">
        <f t="shared" si="12"/>
        <v>0</v>
      </c>
      <c r="H88" s="63"/>
      <c r="I88" s="63"/>
    </row>
    <row r="89" spans="1:9" x14ac:dyDescent="0.2">
      <c r="A89" s="63" t="s">
        <v>96</v>
      </c>
      <c r="B89" s="66" t="s">
        <v>14</v>
      </c>
      <c r="C89" s="66" t="s">
        <v>14</v>
      </c>
      <c r="D89" s="29">
        <f t="shared" si="11"/>
        <v>0</v>
      </c>
      <c r="E89" s="63"/>
      <c r="F89" s="63"/>
      <c r="G89" s="29">
        <f t="shared" si="12"/>
        <v>0</v>
      </c>
      <c r="H89" s="63"/>
      <c r="I89" s="63"/>
    </row>
    <row r="90" spans="1:9" x14ac:dyDescent="0.2">
      <c r="A90" s="63" t="s">
        <v>97</v>
      </c>
      <c r="B90" s="66" t="s">
        <v>14</v>
      </c>
      <c r="C90" s="66" t="s">
        <v>14</v>
      </c>
      <c r="D90" s="29">
        <f t="shared" si="11"/>
        <v>0</v>
      </c>
      <c r="E90" s="63"/>
      <c r="F90" s="63"/>
      <c r="G90" s="29">
        <f t="shared" si="12"/>
        <v>0</v>
      </c>
      <c r="H90" s="63"/>
      <c r="I90" s="63"/>
    </row>
    <row r="91" spans="1:9" x14ac:dyDescent="0.2">
      <c r="A91" s="63" t="s">
        <v>98</v>
      </c>
      <c r="B91" s="66" t="s">
        <v>14</v>
      </c>
      <c r="C91" s="66" t="s">
        <v>14</v>
      </c>
      <c r="D91" s="29">
        <f t="shared" si="11"/>
        <v>0</v>
      </c>
      <c r="E91" s="63"/>
      <c r="F91" s="63"/>
      <c r="G91" s="29">
        <f t="shared" si="12"/>
        <v>0</v>
      </c>
      <c r="H91" s="63"/>
      <c r="I91" s="63"/>
    </row>
    <row r="92" spans="1:9" x14ac:dyDescent="0.2">
      <c r="A92" s="64" t="s">
        <v>99</v>
      </c>
      <c r="B92" s="29"/>
      <c r="C92" s="29"/>
      <c r="D92" s="29">
        <f t="shared" si="11"/>
        <v>0</v>
      </c>
      <c r="E92" s="29">
        <f t="shared" ref="E92:I92" si="14">+E93+E94+E95</f>
        <v>0</v>
      </c>
      <c r="F92" s="29">
        <f t="shared" si="14"/>
        <v>0</v>
      </c>
      <c r="G92" s="29">
        <f t="shared" si="12"/>
        <v>0</v>
      </c>
      <c r="H92" s="29">
        <f t="shared" si="14"/>
        <v>0</v>
      </c>
      <c r="I92" s="29">
        <f t="shared" si="14"/>
        <v>0</v>
      </c>
    </row>
    <row r="93" spans="1:9" x14ac:dyDescent="0.2">
      <c r="A93" s="63" t="s">
        <v>100</v>
      </c>
      <c r="B93" s="66" t="s">
        <v>14</v>
      </c>
      <c r="C93" s="66" t="s">
        <v>14</v>
      </c>
      <c r="D93" s="29">
        <f t="shared" si="11"/>
        <v>0</v>
      </c>
      <c r="E93" s="63"/>
      <c r="F93" s="63"/>
      <c r="G93" s="29">
        <f t="shared" si="12"/>
        <v>0</v>
      </c>
      <c r="H93" s="63"/>
      <c r="I93" s="63"/>
    </row>
    <row r="94" spans="1:9" x14ac:dyDescent="0.2">
      <c r="A94" s="63" t="s">
        <v>101</v>
      </c>
      <c r="B94" s="66" t="s">
        <v>14</v>
      </c>
      <c r="C94" s="66" t="s">
        <v>14</v>
      </c>
      <c r="D94" s="29">
        <f t="shared" si="11"/>
        <v>0</v>
      </c>
      <c r="E94" s="63"/>
      <c r="F94" s="63"/>
      <c r="G94" s="29">
        <f t="shared" si="12"/>
        <v>0</v>
      </c>
      <c r="H94" s="63"/>
      <c r="I94" s="63"/>
    </row>
    <row r="95" spans="1:9" x14ac:dyDescent="0.2">
      <c r="A95" s="63" t="s">
        <v>102</v>
      </c>
      <c r="B95" s="66" t="s">
        <v>14</v>
      </c>
      <c r="C95" s="66" t="s">
        <v>14</v>
      </c>
      <c r="D95" s="29">
        <f t="shared" si="11"/>
        <v>0</v>
      </c>
      <c r="E95" s="63"/>
      <c r="F95" s="63"/>
      <c r="G95" s="29">
        <f t="shared" si="12"/>
        <v>0</v>
      </c>
      <c r="H95" s="63"/>
      <c r="I95" s="63"/>
    </row>
    <row r="96" spans="1:9" x14ac:dyDescent="0.2">
      <c r="A96" s="64" t="s">
        <v>103</v>
      </c>
      <c r="B96" s="29"/>
      <c r="C96" s="29"/>
      <c r="D96" s="29">
        <f t="shared" si="11"/>
        <v>94.16</v>
      </c>
      <c r="E96" s="29">
        <f>+E97+E98+E99+E100+E101+E102+E103+E104+E105+E106</f>
        <v>94.16</v>
      </c>
      <c r="F96" s="29">
        <f>+F97+F98+F99+F100+F101+F102+F103+F104+F105+F106</f>
        <v>0</v>
      </c>
      <c r="G96" s="74">
        <f t="shared" si="12"/>
        <v>554.30999999999995</v>
      </c>
      <c r="H96" s="29">
        <f>+H97+H98+H99+H100+H101+H102+H103+H104+H105+H106</f>
        <v>554.30999999999995</v>
      </c>
      <c r="I96" s="29">
        <f>+I97+I98+I99+I100+I101+I102+I103+I104+I105+I106</f>
        <v>0</v>
      </c>
    </row>
    <row r="97" spans="1:9" x14ac:dyDescent="0.2">
      <c r="A97" s="63" t="s">
        <v>104</v>
      </c>
      <c r="B97" s="66" t="s">
        <v>14</v>
      </c>
      <c r="C97" s="66" t="s">
        <v>14</v>
      </c>
      <c r="D97" s="29">
        <f t="shared" si="11"/>
        <v>0</v>
      </c>
      <c r="E97" s="63"/>
      <c r="F97" s="63"/>
      <c r="G97" s="29">
        <f t="shared" si="12"/>
        <v>0</v>
      </c>
      <c r="H97" s="63"/>
      <c r="I97" s="63"/>
    </row>
    <row r="98" spans="1:9" x14ac:dyDescent="0.2">
      <c r="A98" s="63" t="s">
        <v>105</v>
      </c>
      <c r="B98" s="66" t="s">
        <v>14</v>
      </c>
      <c r="C98" s="66" t="s">
        <v>14</v>
      </c>
      <c r="D98" s="29">
        <f t="shared" si="11"/>
        <v>0</v>
      </c>
      <c r="E98" s="63"/>
      <c r="F98" s="63"/>
      <c r="G98" s="29">
        <f t="shared" si="12"/>
        <v>0</v>
      </c>
      <c r="H98" s="63"/>
      <c r="I98" s="63"/>
    </row>
    <row r="99" spans="1:9" x14ac:dyDescent="0.2">
      <c r="A99" s="63" t="s">
        <v>106</v>
      </c>
      <c r="B99" s="66" t="s">
        <v>14</v>
      </c>
      <c r="C99" s="66" t="s">
        <v>14</v>
      </c>
      <c r="D99" s="29">
        <f t="shared" si="11"/>
        <v>0</v>
      </c>
      <c r="E99" s="63"/>
      <c r="F99" s="63"/>
      <c r="G99" s="29">
        <f t="shared" si="12"/>
        <v>0</v>
      </c>
      <c r="H99" s="63"/>
      <c r="I99" s="63"/>
    </row>
    <row r="100" spans="1:9" x14ac:dyDescent="0.2">
      <c r="A100" s="63" t="s">
        <v>107</v>
      </c>
      <c r="B100" s="66" t="s">
        <v>14</v>
      </c>
      <c r="C100" s="66" t="s">
        <v>14</v>
      </c>
      <c r="D100" s="29">
        <f t="shared" si="11"/>
        <v>0</v>
      </c>
      <c r="E100" s="63"/>
      <c r="F100" s="63"/>
      <c r="G100" s="29">
        <f t="shared" si="12"/>
        <v>0</v>
      </c>
      <c r="H100" s="63"/>
      <c r="I100" s="63"/>
    </row>
    <row r="101" spans="1:9" x14ac:dyDescent="0.2">
      <c r="A101" s="63" t="s">
        <v>108</v>
      </c>
      <c r="B101" s="66" t="s">
        <v>14</v>
      </c>
      <c r="C101" s="66" t="s">
        <v>14</v>
      </c>
      <c r="D101" s="29">
        <f t="shared" si="11"/>
        <v>94.16</v>
      </c>
      <c r="E101" s="63">
        <v>94.16</v>
      </c>
      <c r="F101" s="63"/>
      <c r="G101" s="29">
        <f t="shared" si="12"/>
        <v>554.30999999999995</v>
      </c>
      <c r="H101" s="63">
        <v>554.30999999999995</v>
      </c>
      <c r="I101" s="63"/>
    </row>
    <row r="102" spans="1:9" x14ac:dyDescent="0.2">
      <c r="A102" s="63" t="s">
        <v>109</v>
      </c>
      <c r="B102" s="66" t="s">
        <v>14</v>
      </c>
      <c r="C102" s="66" t="s">
        <v>14</v>
      </c>
      <c r="D102" s="29">
        <f t="shared" si="11"/>
        <v>0</v>
      </c>
      <c r="E102" s="63"/>
      <c r="F102" s="63"/>
      <c r="G102" s="29">
        <f t="shared" si="12"/>
        <v>0</v>
      </c>
      <c r="H102" s="63"/>
      <c r="I102" s="63"/>
    </row>
    <row r="103" spans="1:9" x14ac:dyDescent="0.2">
      <c r="A103" s="63" t="s">
        <v>110</v>
      </c>
      <c r="B103" s="66" t="s">
        <v>14</v>
      </c>
      <c r="C103" s="66" t="s">
        <v>14</v>
      </c>
      <c r="D103" s="29">
        <f t="shared" si="11"/>
        <v>0</v>
      </c>
      <c r="E103" s="63"/>
      <c r="F103" s="63"/>
      <c r="G103" s="29">
        <f t="shared" si="12"/>
        <v>0</v>
      </c>
      <c r="H103" s="63"/>
      <c r="I103" s="63"/>
    </row>
    <row r="104" spans="1:9" x14ac:dyDescent="0.2">
      <c r="A104" s="63" t="s">
        <v>111</v>
      </c>
      <c r="B104" s="66" t="s">
        <v>14</v>
      </c>
      <c r="C104" s="66" t="s">
        <v>14</v>
      </c>
      <c r="D104" s="29">
        <f t="shared" si="11"/>
        <v>0</v>
      </c>
      <c r="E104" s="63"/>
      <c r="F104" s="63"/>
      <c r="G104" s="29">
        <f t="shared" si="12"/>
        <v>0</v>
      </c>
      <c r="H104" s="63"/>
      <c r="I104" s="63"/>
    </row>
    <row r="105" spans="1:9" x14ac:dyDescent="0.2">
      <c r="A105" s="63" t="s">
        <v>112</v>
      </c>
      <c r="B105" s="66" t="s">
        <v>14</v>
      </c>
      <c r="C105" s="66" t="s">
        <v>14</v>
      </c>
      <c r="D105" s="29">
        <f t="shared" si="11"/>
        <v>0</v>
      </c>
      <c r="E105" s="63"/>
      <c r="F105" s="63"/>
      <c r="G105" s="29">
        <f t="shared" si="12"/>
        <v>0</v>
      </c>
      <c r="H105" s="63"/>
      <c r="I105" s="63"/>
    </row>
    <row r="106" spans="1:9" s="88" customFormat="1" x14ac:dyDescent="0.2">
      <c r="A106" s="70" t="s">
        <v>113</v>
      </c>
      <c r="B106" s="71" t="s">
        <v>14</v>
      </c>
      <c r="C106" s="71" t="s">
        <v>14</v>
      </c>
      <c r="D106" s="74">
        <f t="shared" si="11"/>
        <v>0</v>
      </c>
      <c r="E106" s="70"/>
      <c r="F106" s="70"/>
      <c r="G106" s="74">
        <f t="shared" si="12"/>
        <v>0</v>
      </c>
      <c r="H106" s="70"/>
      <c r="I106" s="70"/>
    </row>
    <row r="107" spans="1:9" x14ac:dyDescent="0.2">
      <c r="A107" s="64" t="s">
        <v>114</v>
      </c>
      <c r="B107" s="29"/>
      <c r="C107" s="63"/>
      <c r="D107" s="29">
        <f t="shared" si="11"/>
        <v>0</v>
      </c>
      <c r="E107" s="63"/>
      <c r="F107" s="63"/>
      <c r="G107" s="29">
        <f t="shared" si="12"/>
        <v>0</v>
      </c>
      <c r="H107" s="63"/>
      <c r="I107" s="63"/>
    </row>
    <row r="108" spans="1:9" x14ac:dyDescent="0.2">
      <c r="A108" s="64" t="s">
        <v>115</v>
      </c>
      <c r="B108" s="29"/>
      <c r="C108" s="29"/>
      <c r="D108" s="29">
        <f t="shared" si="11"/>
        <v>0</v>
      </c>
      <c r="E108" s="29">
        <f t="shared" ref="E108:I108" si="15">+E109+E110+E111+E112+E113+E114+E115+E116+E117+E118+E119+E120+E121+E122</f>
        <v>0</v>
      </c>
      <c r="F108" s="29">
        <f t="shared" si="15"/>
        <v>0</v>
      </c>
      <c r="G108" s="29">
        <f t="shared" si="12"/>
        <v>0</v>
      </c>
      <c r="H108" s="29">
        <f t="shared" si="15"/>
        <v>0</v>
      </c>
      <c r="I108" s="29">
        <f t="shared" si="15"/>
        <v>0</v>
      </c>
    </row>
    <row r="109" spans="1:9" x14ac:dyDescent="0.2">
      <c r="A109" s="63" t="s">
        <v>116</v>
      </c>
      <c r="B109" s="66" t="s">
        <v>14</v>
      </c>
      <c r="C109" s="66" t="s">
        <v>14</v>
      </c>
      <c r="D109" s="29">
        <f t="shared" si="11"/>
        <v>0</v>
      </c>
      <c r="E109" s="63"/>
      <c r="F109" s="63"/>
      <c r="G109" s="29">
        <f t="shared" si="12"/>
        <v>0</v>
      </c>
      <c r="H109" s="63"/>
      <c r="I109" s="63"/>
    </row>
    <row r="110" spans="1:9" x14ac:dyDescent="0.2">
      <c r="A110" s="63" t="s">
        <v>117</v>
      </c>
      <c r="B110" s="66" t="s">
        <v>14</v>
      </c>
      <c r="C110" s="66" t="s">
        <v>14</v>
      </c>
      <c r="D110" s="29">
        <f t="shared" si="11"/>
        <v>0</v>
      </c>
      <c r="E110" s="63"/>
      <c r="F110" s="63"/>
      <c r="G110" s="29">
        <f t="shared" si="12"/>
        <v>0</v>
      </c>
      <c r="H110" s="63"/>
      <c r="I110" s="63"/>
    </row>
    <row r="111" spans="1:9" x14ac:dyDescent="0.2">
      <c r="A111" s="63" t="s">
        <v>118</v>
      </c>
      <c r="B111" s="66" t="s">
        <v>14</v>
      </c>
      <c r="C111" s="66" t="s">
        <v>14</v>
      </c>
      <c r="D111" s="29">
        <f t="shared" si="11"/>
        <v>0</v>
      </c>
      <c r="E111" s="63"/>
      <c r="F111" s="63"/>
      <c r="G111" s="29">
        <f t="shared" si="12"/>
        <v>0</v>
      </c>
      <c r="H111" s="63"/>
      <c r="I111" s="63"/>
    </row>
    <row r="112" spans="1:9" x14ac:dyDescent="0.2">
      <c r="A112" s="63" t="s">
        <v>119</v>
      </c>
      <c r="B112" s="66" t="s">
        <v>14</v>
      </c>
      <c r="C112" s="66" t="s">
        <v>14</v>
      </c>
      <c r="D112" s="29">
        <f t="shared" si="11"/>
        <v>0</v>
      </c>
      <c r="E112" s="63"/>
      <c r="F112" s="63"/>
      <c r="G112" s="29">
        <f t="shared" si="12"/>
        <v>0</v>
      </c>
      <c r="H112" s="63"/>
      <c r="I112" s="63"/>
    </row>
    <row r="113" spans="1:9" x14ac:dyDescent="0.2">
      <c r="A113" s="63" t="s">
        <v>120</v>
      </c>
      <c r="B113" s="66" t="s">
        <v>14</v>
      </c>
      <c r="C113" s="66" t="s">
        <v>14</v>
      </c>
      <c r="D113" s="29">
        <f t="shared" si="11"/>
        <v>0</v>
      </c>
      <c r="E113" s="63"/>
      <c r="F113" s="63"/>
      <c r="G113" s="29">
        <f t="shared" si="12"/>
        <v>0</v>
      </c>
      <c r="H113" s="63"/>
      <c r="I113" s="63"/>
    </row>
    <row r="114" spans="1:9" x14ac:dyDescent="0.2">
      <c r="A114" s="75" t="s">
        <v>121</v>
      </c>
      <c r="B114" s="66" t="s">
        <v>14</v>
      </c>
      <c r="C114" s="66" t="s">
        <v>14</v>
      </c>
      <c r="D114" s="29">
        <f t="shared" si="11"/>
        <v>0</v>
      </c>
      <c r="E114" s="63"/>
      <c r="F114" s="63"/>
      <c r="G114" s="29">
        <f t="shared" si="12"/>
        <v>0</v>
      </c>
      <c r="H114" s="63"/>
      <c r="I114" s="63"/>
    </row>
    <row r="115" spans="1:9" x14ac:dyDescent="0.2">
      <c r="A115" s="75" t="s">
        <v>122</v>
      </c>
      <c r="B115" s="66" t="s">
        <v>14</v>
      </c>
      <c r="C115" s="66" t="s">
        <v>14</v>
      </c>
      <c r="D115" s="29">
        <f t="shared" si="11"/>
        <v>0</v>
      </c>
      <c r="E115" s="63"/>
      <c r="F115" s="63"/>
      <c r="G115" s="29">
        <f t="shared" si="12"/>
        <v>0</v>
      </c>
      <c r="H115" s="63"/>
      <c r="I115" s="63"/>
    </row>
    <row r="116" spans="1:9" x14ac:dyDescent="0.2">
      <c r="A116" s="76" t="s">
        <v>123</v>
      </c>
      <c r="B116" s="66" t="s">
        <v>14</v>
      </c>
      <c r="C116" s="66" t="s">
        <v>14</v>
      </c>
      <c r="D116" s="29">
        <f t="shared" si="11"/>
        <v>0</v>
      </c>
      <c r="E116" s="63"/>
      <c r="F116" s="63"/>
      <c r="G116" s="29">
        <f t="shared" si="12"/>
        <v>0</v>
      </c>
      <c r="H116" s="63"/>
      <c r="I116" s="63"/>
    </row>
    <row r="117" spans="1:9" x14ac:dyDescent="0.2">
      <c r="A117" s="76" t="s">
        <v>124</v>
      </c>
      <c r="B117" s="66" t="s">
        <v>14</v>
      </c>
      <c r="C117" s="66" t="s">
        <v>14</v>
      </c>
      <c r="D117" s="29">
        <f t="shared" si="11"/>
        <v>0</v>
      </c>
      <c r="E117" s="63"/>
      <c r="F117" s="63"/>
      <c r="G117" s="29">
        <f t="shared" si="12"/>
        <v>0</v>
      </c>
      <c r="H117" s="63"/>
      <c r="I117" s="63"/>
    </row>
    <row r="118" spans="1:9" x14ac:dyDescent="0.2">
      <c r="A118" s="76" t="s">
        <v>125</v>
      </c>
      <c r="B118" s="66" t="s">
        <v>14</v>
      </c>
      <c r="C118" s="66" t="s">
        <v>14</v>
      </c>
      <c r="D118" s="29">
        <f t="shared" si="11"/>
        <v>0</v>
      </c>
      <c r="E118" s="63"/>
      <c r="F118" s="63"/>
      <c r="G118" s="29">
        <f t="shared" si="12"/>
        <v>0</v>
      </c>
      <c r="H118" s="63"/>
      <c r="I118" s="63"/>
    </row>
    <row r="119" spans="1:9" ht="25.5" x14ac:dyDescent="0.2">
      <c r="A119" s="76" t="s">
        <v>126</v>
      </c>
      <c r="B119" s="66" t="s">
        <v>14</v>
      </c>
      <c r="C119" s="66" t="s">
        <v>14</v>
      </c>
      <c r="D119" s="29">
        <f t="shared" si="11"/>
        <v>0</v>
      </c>
      <c r="E119" s="63"/>
      <c r="F119" s="63"/>
      <c r="G119" s="29">
        <f t="shared" si="12"/>
        <v>0</v>
      </c>
      <c r="H119" s="63"/>
      <c r="I119" s="63"/>
    </row>
    <row r="120" spans="1:9" x14ac:dyDescent="0.2">
      <c r="A120" s="76" t="s">
        <v>127</v>
      </c>
      <c r="B120" s="66" t="s">
        <v>14</v>
      </c>
      <c r="C120" s="66" t="s">
        <v>14</v>
      </c>
      <c r="D120" s="29">
        <f t="shared" si="11"/>
        <v>0</v>
      </c>
      <c r="E120" s="63"/>
      <c r="F120" s="63"/>
      <c r="G120" s="29">
        <f t="shared" si="12"/>
        <v>0</v>
      </c>
      <c r="H120" s="63"/>
      <c r="I120" s="63"/>
    </row>
    <row r="121" spans="1:9" x14ac:dyDescent="0.2">
      <c r="A121" s="76" t="s">
        <v>128</v>
      </c>
      <c r="B121" s="66" t="s">
        <v>14</v>
      </c>
      <c r="C121" s="66" t="s">
        <v>14</v>
      </c>
      <c r="D121" s="29">
        <f t="shared" si="11"/>
        <v>0</v>
      </c>
      <c r="E121" s="63"/>
      <c r="F121" s="63"/>
      <c r="G121" s="29">
        <f t="shared" si="12"/>
        <v>0</v>
      </c>
      <c r="H121" s="63"/>
      <c r="I121" s="63"/>
    </row>
    <row r="122" spans="1:9" x14ac:dyDescent="0.2">
      <c r="A122" s="76" t="s">
        <v>129</v>
      </c>
      <c r="B122" s="66" t="s">
        <v>14</v>
      </c>
      <c r="C122" s="66" t="s">
        <v>14</v>
      </c>
      <c r="D122" s="29">
        <f t="shared" si="11"/>
        <v>0</v>
      </c>
      <c r="E122" s="63"/>
      <c r="F122" s="63"/>
      <c r="G122" s="29">
        <f t="shared" si="12"/>
        <v>0</v>
      </c>
      <c r="H122" s="63"/>
      <c r="I122" s="63"/>
    </row>
    <row r="123" spans="1:9" x14ac:dyDescent="0.2">
      <c r="A123" s="64" t="s">
        <v>130</v>
      </c>
      <c r="B123" s="29">
        <f>+B124+B125</f>
        <v>0</v>
      </c>
      <c r="C123" s="29">
        <f>+C124+C125</f>
        <v>0</v>
      </c>
      <c r="D123" s="29">
        <f t="shared" si="11"/>
        <v>0</v>
      </c>
      <c r="E123" s="29">
        <f t="shared" ref="E123:F123" si="16">+E124+E125</f>
        <v>0</v>
      </c>
      <c r="F123" s="29">
        <f t="shared" si="16"/>
        <v>0</v>
      </c>
      <c r="G123" s="29">
        <f t="shared" si="12"/>
        <v>0</v>
      </c>
      <c r="H123" s="29">
        <f>+H124+H125</f>
        <v>0</v>
      </c>
      <c r="I123" s="29">
        <f>+I124+I125</f>
        <v>0</v>
      </c>
    </row>
    <row r="124" spans="1:9" x14ac:dyDescent="0.2">
      <c r="A124" s="76" t="s">
        <v>131</v>
      </c>
      <c r="B124" s="39"/>
      <c r="C124" s="63"/>
      <c r="D124" s="29">
        <f t="shared" si="11"/>
        <v>0</v>
      </c>
      <c r="E124" s="63"/>
      <c r="F124" s="63"/>
      <c r="G124" s="29">
        <f t="shared" si="12"/>
        <v>0</v>
      </c>
      <c r="H124" s="63"/>
      <c r="I124" s="63"/>
    </row>
    <row r="125" spans="1:9" x14ac:dyDescent="0.2">
      <c r="A125" s="76" t="s">
        <v>132</v>
      </c>
      <c r="B125" s="39"/>
      <c r="C125" s="63"/>
      <c r="D125" s="29">
        <f t="shared" si="11"/>
        <v>0</v>
      </c>
      <c r="E125" s="63"/>
      <c r="F125" s="63"/>
      <c r="G125" s="29">
        <f t="shared" si="12"/>
        <v>0</v>
      </c>
      <c r="H125" s="63"/>
      <c r="I125" s="63"/>
    </row>
    <row r="126" spans="1:9" ht="26.25" customHeight="1" x14ac:dyDescent="0.2">
      <c r="A126" s="64" t="s">
        <v>133</v>
      </c>
      <c r="B126" s="29">
        <f t="shared" ref="B126:I126" si="17">+B127+B139+B144+B145</f>
        <v>0</v>
      </c>
      <c r="C126" s="29">
        <f t="shared" si="17"/>
        <v>0</v>
      </c>
      <c r="D126" s="29">
        <f t="shared" si="11"/>
        <v>0</v>
      </c>
      <c r="E126" s="29">
        <f t="shared" si="17"/>
        <v>0</v>
      </c>
      <c r="F126" s="29">
        <f t="shared" si="17"/>
        <v>0</v>
      </c>
      <c r="G126" s="29">
        <f t="shared" si="12"/>
        <v>0</v>
      </c>
      <c r="H126" s="29">
        <f t="shared" si="17"/>
        <v>0</v>
      </c>
      <c r="I126" s="29">
        <f t="shared" si="17"/>
        <v>0</v>
      </c>
    </row>
    <row r="127" spans="1:9" x14ac:dyDescent="0.2">
      <c r="A127" s="77" t="s">
        <v>134</v>
      </c>
      <c r="B127" s="29">
        <f t="shared" ref="B127:I127" si="18">+B130+B128</f>
        <v>0</v>
      </c>
      <c r="C127" s="29">
        <f t="shared" si="18"/>
        <v>0</v>
      </c>
      <c r="D127" s="29">
        <f t="shared" si="11"/>
        <v>0</v>
      </c>
      <c r="E127" s="29">
        <f t="shared" si="18"/>
        <v>0</v>
      </c>
      <c r="F127" s="29">
        <f t="shared" si="18"/>
        <v>0</v>
      </c>
      <c r="G127" s="29">
        <f t="shared" si="12"/>
        <v>0</v>
      </c>
      <c r="H127" s="29">
        <f t="shared" si="18"/>
        <v>0</v>
      </c>
      <c r="I127" s="29">
        <f t="shared" si="18"/>
        <v>0</v>
      </c>
    </row>
    <row r="128" spans="1:9" x14ac:dyDescent="0.2">
      <c r="A128" s="77" t="s">
        <v>135</v>
      </c>
      <c r="B128" s="29"/>
      <c r="C128" s="29"/>
      <c r="D128" s="29">
        <f t="shared" si="11"/>
        <v>0</v>
      </c>
      <c r="E128" s="29">
        <f t="shared" ref="E128:I128" si="19">+E129</f>
        <v>0</v>
      </c>
      <c r="F128" s="29">
        <f t="shared" si="19"/>
        <v>0</v>
      </c>
      <c r="G128" s="29">
        <f t="shared" si="12"/>
        <v>0</v>
      </c>
      <c r="H128" s="29">
        <f t="shared" si="19"/>
        <v>0</v>
      </c>
      <c r="I128" s="29">
        <f t="shared" si="19"/>
        <v>0</v>
      </c>
    </row>
    <row r="129" spans="1:9" x14ac:dyDescent="0.2">
      <c r="A129" s="78" t="s">
        <v>136</v>
      </c>
      <c r="B129" s="66" t="s">
        <v>14</v>
      </c>
      <c r="C129" s="66" t="s">
        <v>14</v>
      </c>
      <c r="D129" s="29">
        <f t="shared" si="11"/>
        <v>0</v>
      </c>
      <c r="E129" s="63"/>
      <c r="F129" s="63"/>
      <c r="G129" s="29">
        <f t="shared" si="12"/>
        <v>0</v>
      </c>
      <c r="H129" s="63"/>
      <c r="I129" s="63"/>
    </row>
    <row r="130" spans="1:9" x14ac:dyDescent="0.2">
      <c r="A130" s="77" t="s">
        <v>137</v>
      </c>
      <c r="B130" s="29"/>
      <c r="C130" s="29"/>
      <c r="D130" s="29">
        <f t="shared" si="11"/>
        <v>0</v>
      </c>
      <c r="E130" s="29">
        <f t="shared" ref="E130:I130" si="20">+E131+E132+E133+E134+E135++E136+E137+E138</f>
        <v>0</v>
      </c>
      <c r="F130" s="29">
        <f t="shared" si="20"/>
        <v>0</v>
      </c>
      <c r="G130" s="29">
        <f t="shared" si="12"/>
        <v>0</v>
      </c>
      <c r="H130" s="29">
        <f t="shared" si="20"/>
        <v>0</v>
      </c>
      <c r="I130" s="29">
        <f t="shared" si="20"/>
        <v>0</v>
      </c>
    </row>
    <row r="131" spans="1:9" x14ac:dyDescent="0.2">
      <c r="A131" s="78" t="s">
        <v>138</v>
      </c>
      <c r="B131" s="66" t="s">
        <v>14</v>
      </c>
      <c r="C131" s="66" t="s">
        <v>14</v>
      </c>
      <c r="D131" s="29">
        <f t="shared" si="11"/>
        <v>0</v>
      </c>
      <c r="E131" s="63"/>
      <c r="F131" s="63"/>
      <c r="G131" s="29">
        <f t="shared" si="12"/>
        <v>0</v>
      </c>
      <c r="H131" s="63"/>
      <c r="I131" s="63"/>
    </row>
    <row r="132" spans="1:9" x14ac:dyDescent="0.2">
      <c r="A132" s="78" t="s">
        <v>139</v>
      </c>
      <c r="B132" s="66" t="s">
        <v>14</v>
      </c>
      <c r="C132" s="66" t="s">
        <v>14</v>
      </c>
      <c r="D132" s="29">
        <f t="shared" si="11"/>
        <v>0</v>
      </c>
      <c r="E132" s="63"/>
      <c r="F132" s="63"/>
      <c r="G132" s="29">
        <f t="shared" si="12"/>
        <v>0</v>
      </c>
      <c r="H132" s="63"/>
      <c r="I132" s="63"/>
    </row>
    <row r="133" spans="1:9" x14ac:dyDescent="0.2">
      <c r="A133" s="78" t="s">
        <v>140</v>
      </c>
      <c r="B133" s="66" t="s">
        <v>14</v>
      </c>
      <c r="C133" s="66" t="s">
        <v>14</v>
      </c>
      <c r="D133" s="29">
        <f t="shared" si="11"/>
        <v>0</v>
      </c>
      <c r="E133" s="63"/>
      <c r="F133" s="63"/>
      <c r="G133" s="29">
        <f t="shared" si="12"/>
        <v>0</v>
      </c>
      <c r="H133" s="63"/>
      <c r="I133" s="63"/>
    </row>
    <row r="134" spans="1:9" x14ac:dyDescent="0.2">
      <c r="A134" s="78" t="s">
        <v>141</v>
      </c>
      <c r="B134" s="66" t="s">
        <v>14</v>
      </c>
      <c r="C134" s="66" t="s">
        <v>14</v>
      </c>
      <c r="D134" s="29">
        <f t="shared" si="11"/>
        <v>0</v>
      </c>
      <c r="E134" s="63"/>
      <c r="F134" s="63"/>
      <c r="G134" s="29">
        <f t="shared" si="12"/>
        <v>0</v>
      </c>
      <c r="H134" s="63"/>
      <c r="I134" s="63"/>
    </row>
    <row r="135" spans="1:9" x14ac:dyDescent="0.2">
      <c r="A135" s="78" t="s">
        <v>142</v>
      </c>
      <c r="B135" s="66" t="s">
        <v>14</v>
      </c>
      <c r="C135" s="66" t="s">
        <v>14</v>
      </c>
      <c r="D135" s="29">
        <f t="shared" si="11"/>
        <v>0</v>
      </c>
      <c r="E135" s="63"/>
      <c r="F135" s="63"/>
      <c r="G135" s="29">
        <f t="shared" si="12"/>
        <v>0</v>
      </c>
      <c r="H135" s="63"/>
      <c r="I135" s="63"/>
    </row>
    <row r="136" spans="1:9" x14ac:dyDescent="0.2">
      <c r="A136" s="78" t="s">
        <v>143</v>
      </c>
      <c r="B136" s="66" t="s">
        <v>14</v>
      </c>
      <c r="C136" s="66" t="s">
        <v>14</v>
      </c>
      <c r="D136" s="29">
        <f t="shared" si="11"/>
        <v>0</v>
      </c>
      <c r="E136" s="63"/>
      <c r="F136" s="63"/>
      <c r="G136" s="29">
        <f t="shared" si="12"/>
        <v>0</v>
      </c>
      <c r="H136" s="63"/>
      <c r="I136" s="63"/>
    </row>
    <row r="137" spans="1:9" x14ac:dyDescent="0.2">
      <c r="A137" s="78" t="s">
        <v>144</v>
      </c>
      <c r="B137" s="66" t="s">
        <v>14</v>
      </c>
      <c r="C137" s="66" t="s">
        <v>14</v>
      </c>
      <c r="D137" s="29">
        <f t="shared" si="11"/>
        <v>0</v>
      </c>
      <c r="E137" s="63"/>
      <c r="F137" s="63"/>
      <c r="G137" s="29">
        <f t="shared" si="12"/>
        <v>0</v>
      </c>
      <c r="H137" s="63"/>
      <c r="I137" s="63"/>
    </row>
    <row r="138" spans="1:9" x14ac:dyDescent="0.2">
      <c r="A138" s="78" t="s">
        <v>145</v>
      </c>
      <c r="B138" s="66" t="s">
        <v>14</v>
      </c>
      <c r="C138" s="66" t="s">
        <v>14</v>
      </c>
      <c r="D138" s="29">
        <f t="shared" si="11"/>
        <v>0</v>
      </c>
      <c r="E138" s="63"/>
      <c r="F138" s="63"/>
      <c r="G138" s="29">
        <f t="shared" si="12"/>
        <v>0</v>
      </c>
      <c r="H138" s="63"/>
      <c r="I138" s="63"/>
    </row>
    <row r="139" spans="1:9" ht="25.5" x14ac:dyDescent="0.2">
      <c r="A139" s="77" t="s">
        <v>146</v>
      </c>
      <c r="B139" s="29"/>
      <c r="C139" s="29"/>
      <c r="D139" s="29">
        <f>+E139+F139</f>
        <v>0</v>
      </c>
      <c r="E139" s="29">
        <f>+E140+E141+E142+E143</f>
        <v>0</v>
      </c>
      <c r="F139" s="29">
        <f>+F140+F141+F142+F143</f>
        <v>0</v>
      </c>
      <c r="G139" s="29">
        <f t="shared" si="12"/>
        <v>0</v>
      </c>
      <c r="H139" s="29">
        <f t="shared" ref="H139:I139" si="21">+H140+H141+H142+H143</f>
        <v>0</v>
      </c>
      <c r="I139" s="29">
        <f t="shared" si="21"/>
        <v>0</v>
      </c>
    </row>
    <row r="140" spans="1:9" x14ac:dyDescent="0.2">
      <c r="A140" s="78" t="s">
        <v>147</v>
      </c>
      <c r="B140" s="66" t="s">
        <v>14</v>
      </c>
      <c r="C140" s="66" t="s">
        <v>14</v>
      </c>
      <c r="D140" s="29">
        <f t="shared" si="11"/>
        <v>0</v>
      </c>
      <c r="E140" s="63"/>
      <c r="F140" s="63"/>
      <c r="G140" s="29">
        <f t="shared" si="12"/>
        <v>0</v>
      </c>
      <c r="H140" s="63"/>
      <c r="I140" s="63"/>
    </row>
    <row r="141" spans="1:9" x14ac:dyDescent="0.2">
      <c r="A141" s="78" t="s">
        <v>148</v>
      </c>
      <c r="B141" s="66" t="s">
        <v>14</v>
      </c>
      <c r="C141" s="66" t="s">
        <v>14</v>
      </c>
      <c r="D141" s="29">
        <f t="shared" si="11"/>
        <v>0</v>
      </c>
      <c r="E141" s="63"/>
      <c r="F141" s="63"/>
      <c r="G141" s="29">
        <f t="shared" si="12"/>
        <v>0</v>
      </c>
      <c r="H141" s="63"/>
      <c r="I141" s="63"/>
    </row>
    <row r="142" spans="1:9" ht="25.5" x14ac:dyDescent="0.2">
      <c r="A142" s="78" t="s">
        <v>149</v>
      </c>
      <c r="B142" s="66" t="s">
        <v>14</v>
      </c>
      <c r="C142" s="66" t="s">
        <v>14</v>
      </c>
      <c r="D142" s="29">
        <f t="shared" si="11"/>
        <v>0</v>
      </c>
      <c r="E142" s="63"/>
      <c r="F142" s="63"/>
      <c r="G142" s="29">
        <f t="shared" si="12"/>
        <v>0</v>
      </c>
      <c r="H142" s="63"/>
      <c r="I142" s="63"/>
    </row>
    <row r="143" spans="1:9" x14ac:dyDescent="0.2">
      <c r="A143" s="78" t="s">
        <v>150</v>
      </c>
      <c r="B143" s="66" t="s">
        <v>14</v>
      </c>
      <c r="C143" s="66" t="s">
        <v>14</v>
      </c>
      <c r="D143" s="29">
        <f t="shared" si="11"/>
        <v>0</v>
      </c>
      <c r="E143" s="63"/>
      <c r="F143" s="63"/>
      <c r="G143" s="29">
        <f t="shared" si="12"/>
        <v>0</v>
      </c>
      <c r="H143" s="63"/>
      <c r="I143" s="63"/>
    </row>
    <row r="144" spans="1:9" x14ac:dyDescent="0.2">
      <c r="A144" s="77" t="s">
        <v>151</v>
      </c>
      <c r="B144" s="29"/>
      <c r="C144" s="79"/>
      <c r="D144" s="29">
        <f t="shared" si="11"/>
        <v>0</v>
      </c>
      <c r="E144" s="63"/>
      <c r="F144" s="63"/>
      <c r="G144" s="29">
        <f t="shared" si="12"/>
        <v>0</v>
      </c>
      <c r="H144" s="63"/>
      <c r="I144" s="63"/>
    </row>
    <row r="145" spans="1:9" x14ac:dyDescent="0.2">
      <c r="A145" s="77" t="s">
        <v>152</v>
      </c>
      <c r="B145" s="29"/>
      <c r="C145" s="79"/>
      <c r="D145" s="29">
        <f t="shared" si="11"/>
        <v>0</v>
      </c>
      <c r="E145" s="63"/>
      <c r="F145" s="63"/>
      <c r="G145" s="29">
        <f t="shared" si="12"/>
        <v>0</v>
      </c>
      <c r="H145" s="63"/>
      <c r="I145" s="63"/>
    </row>
    <row r="146" spans="1:9" x14ac:dyDescent="0.2">
      <c r="A146" s="80" t="s">
        <v>3</v>
      </c>
      <c r="B146" s="29">
        <f>B147+B148</f>
        <v>13710.19</v>
      </c>
      <c r="C146" s="29">
        <f>C147+C148</f>
        <v>8267.77</v>
      </c>
      <c r="D146" s="29">
        <f>E146+F146</f>
        <v>636.02</v>
      </c>
      <c r="E146" s="63">
        <f>E147+E148</f>
        <v>166.22</v>
      </c>
      <c r="F146" s="63">
        <f>F147+F148</f>
        <v>469.8</v>
      </c>
      <c r="G146" s="74">
        <f t="shared" si="12"/>
        <v>8267.75</v>
      </c>
      <c r="H146" s="63">
        <f>H147+H148</f>
        <v>962.4</v>
      </c>
      <c r="I146" s="63">
        <f>I147+I148</f>
        <v>7305.35</v>
      </c>
    </row>
    <row r="147" spans="1:9" x14ac:dyDescent="0.2">
      <c r="A147" s="95" t="s">
        <v>165</v>
      </c>
      <c r="B147" s="29">
        <v>13702</v>
      </c>
      <c r="C147" s="79">
        <v>8259.58</v>
      </c>
      <c r="D147" s="29">
        <f t="shared" ref="D147" si="22">+E147+F147</f>
        <v>627.85</v>
      </c>
      <c r="E147" s="63">
        <v>166.22</v>
      </c>
      <c r="F147" s="63">
        <v>461.63</v>
      </c>
      <c r="G147" s="29">
        <f t="shared" ref="G147" si="23">+H147+I147</f>
        <v>8259.58</v>
      </c>
      <c r="H147" s="63">
        <v>962.4</v>
      </c>
      <c r="I147" s="63">
        <v>7297.18</v>
      </c>
    </row>
    <row r="148" spans="1:9" ht="36" x14ac:dyDescent="0.2">
      <c r="A148" s="36" t="s">
        <v>21</v>
      </c>
      <c r="B148" s="29">
        <v>8.19</v>
      </c>
      <c r="C148" s="79">
        <v>8.19</v>
      </c>
      <c r="D148" s="29">
        <f>F148+E148</f>
        <v>8.17</v>
      </c>
      <c r="E148" s="63"/>
      <c r="F148" s="63">
        <v>8.17</v>
      </c>
      <c r="G148" s="29">
        <f>I148+H148</f>
        <v>8.17</v>
      </c>
      <c r="H148" s="63"/>
      <c r="I148" s="63">
        <v>8.17</v>
      </c>
    </row>
    <row r="149" spans="1:9" s="30" customFormat="1" x14ac:dyDescent="0.2">
      <c r="A149" s="81" t="s">
        <v>153</v>
      </c>
      <c r="B149" s="31">
        <f>+B150</f>
        <v>76</v>
      </c>
      <c r="C149" s="31">
        <f t="shared" ref="C149:I149" si="24">+C150</f>
        <v>28</v>
      </c>
      <c r="D149" s="31">
        <f t="shared" si="24"/>
        <v>28</v>
      </c>
      <c r="E149" s="31">
        <f t="shared" si="24"/>
        <v>28</v>
      </c>
      <c r="F149" s="31">
        <f t="shared" si="24"/>
        <v>0</v>
      </c>
      <c r="G149" s="31">
        <f t="shared" si="24"/>
        <v>28</v>
      </c>
      <c r="H149" s="31">
        <f t="shared" si="24"/>
        <v>28</v>
      </c>
      <c r="I149" s="31">
        <f t="shared" si="24"/>
        <v>0</v>
      </c>
    </row>
    <row r="150" spans="1:9" s="30" customFormat="1" x14ac:dyDescent="0.2">
      <c r="A150" s="82" t="s">
        <v>154</v>
      </c>
      <c r="B150" s="31">
        <v>76</v>
      </c>
      <c r="C150" s="48">
        <v>28</v>
      </c>
      <c r="D150" s="31">
        <f>+E150+F150</f>
        <v>28</v>
      </c>
      <c r="E150" s="32">
        <v>28</v>
      </c>
      <c r="F150" s="32"/>
      <c r="G150" s="74">
        <f>+H150+I150</f>
        <v>28</v>
      </c>
      <c r="H150" s="32">
        <v>28</v>
      </c>
      <c r="I150" s="32"/>
    </row>
    <row r="151" spans="1:9" ht="27.75" x14ac:dyDescent="0.25">
      <c r="A151" s="83" t="s">
        <v>155</v>
      </c>
      <c r="B151" s="29">
        <f>+B152+B153+B156+B154+B155</f>
        <v>4448.18</v>
      </c>
      <c r="C151" s="29">
        <f t="shared" ref="C151:I151" si="25">+C152+C153+C156+C154+C155</f>
        <v>3803.15</v>
      </c>
      <c r="D151" s="29">
        <f t="shared" si="25"/>
        <v>883.03</v>
      </c>
      <c r="E151" s="29">
        <f t="shared" si="25"/>
        <v>589.33999999999992</v>
      </c>
      <c r="F151" s="29">
        <f t="shared" si="25"/>
        <v>293.69</v>
      </c>
      <c r="G151" s="74">
        <f t="shared" si="25"/>
        <v>3803.1499999999996</v>
      </c>
      <c r="H151" s="29">
        <f t="shared" si="25"/>
        <v>1863.79</v>
      </c>
      <c r="I151" s="29">
        <f t="shared" si="25"/>
        <v>1939.36</v>
      </c>
    </row>
    <row r="152" spans="1:9" x14ac:dyDescent="0.2">
      <c r="A152" s="84" t="s">
        <v>156</v>
      </c>
      <c r="B152" s="29">
        <v>4359.18</v>
      </c>
      <c r="C152" s="79">
        <v>3753.4</v>
      </c>
      <c r="D152" s="29">
        <f t="shared" ref="D152:D156" si="26">+E152+F152</f>
        <v>876.25</v>
      </c>
      <c r="E152" s="63">
        <v>582.55999999999995</v>
      </c>
      <c r="F152" s="63">
        <v>293.69</v>
      </c>
      <c r="G152" s="74">
        <f t="shared" ref="G152:G156" si="27">+H152+I152</f>
        <v>3753.3999999999996</v>
      </c>
      <c r="H152" s="63">
        <v>1814.04</v>
      </c>
      <c r="I152" s="63">
        <v>1939.36</v>
      </c>
    </row>
    <row r="153" spans="1:9" x14ac:dyDescent="0.2">
      <c r="A153" s="84" t="s">
        <v>157</v>
      </c>
      <c r="B153" s="29"/>
      <c r="C153" s="79"/>
      <c r="D153" s="29">
        <f t="shared" si="26"/>
        <v>0</v>
      </c>
      <c r="E153" s="63"/>
      <c r="F153" s="63"/>
      <c r="G153" s="29">
        <f t="shared" si="27"/>
        <v>0</v>
      </c>
      <c r="H153" s="63"/>
      <c r="I153" s="63"/>
    </row>
    <row r="154" spans="1:9" x14ac:dyDescent="0.2">
      <c r="A154" s="84" t="s">
        <v>158</v>
      </c>
      <c r="B154" s="29"/>
      <c r="C154" s="79"/>
      <c r="D154" s="29">
        <f t="shared" si="26"/>
        <v>0</v>
      </c>
      <c r="E154" s="63"/>
      <c r="F154" s="63"/>
      <c r="G154" s="29">
        <f t="shared" si="27"/>
        <v>0</v>
      </c>
      <c r="H154" s="63"/>
      <c r="I154" s="63"/>
    </row>
    <row r="155" spans="1:9" x14ac:dyDescent="0.2">
      <c r="A155" s="84" t="s">
        <v>159</v>
      </c>
      <c r="B155" s="29"/>
      <c r="C155" s="79"/>
      <c r="D155" s="29">
        <f t="shared" si="26"/>
        <v>0</v>
      </c>
      <c r="E155" s="63"/>
      <c r="F155" s="63"/>
      <c r="G155" s="29">
        <f t="shared" si="27"/>
        <v>0</v>
      </c>
      <c r="H155" s="63"/>
      <c r="I155" s="63"/>
    </row>
    <row r="156" spans="1:9" x14ac:dyDescent="0.2">
      <c r="A156" s="84" t="s">
        <v>160</v>
      </c>
      <c r="B156" s="29">
        <v>89</v>
      </c>
      <c r="C156" s="79">
        <v>49.75</v>
      </c>
      <c r="D156" s="29">
        <f t="shared" si="26"/>
        <v>6.78</v>
      </c>
      <c r="E156" s="63">
        <v>6.78</v>
      </c>
      <c r="F156" s="63"/>
      <c r="G156" s="74">
        <f t="shared" si="27"/>
        <v>49.75</v>
      </c>
      <c r="H156" s="63">
        <v>49.75</v>
      </c>
      <c r="I156" s="63"/>
    </row>
    <row r="157" spans="1:9" x14ac:dyDescent="0.2">
      <c r="A157" s="85" t="s">
        <v>4</v>
      </c>
      <c r="B157" s="29">
        <f t="shared" ref="B157:I157" si="28">+B10+B17+B32+B35+B72+B73+B87+B92+B96+B107+B108+B123+B126+B146+B149</f>
        <v>85346.62999999999</v>
      </c>
      <c r="C157" s="29">
        <f t="shared" si="28"/>
        <v>53425.989999999991</v>
      </c>
      <c r="D157" s="29">
        <f t="shared" si="28"/>
        <v>8407.9199999999983</v>
      </c>
      <c r="E157" s="29">
        <f t="shared" si="28"/>
        <v>1592.8400000000001</v>
      </c>
      <c r="F157" s="29">
        <f t="shared" si="28"/>
        <v>6815.08</v>
      </c>
      <c r="G157" s="29">
        <f t="shared" si="28"/>
        <v>53980.259999999987</v>
      </c>
      <c r="H157" s="29">
        <f t="shared" si="28"/>
        <v>7044.5599999999995</v>
      </c>
      <c r="I157" s="29">
        <f t="shared" si="28"/>
        <v>46935.69999999999</v>
      </c>
    </row>
    <row r="158" spans="1:9" ht="12.75" customHeight="1" x14ac:dyDescent="0.2">
      <c r="A158" s="80" t="s">
        <v>5</v>
      </c>
      <c r="B158" s="29">
        <f t="shared" ref="B158:I158" si="29">B11+B18+B32+B39+B72+B73+B124+B92</f>
        <v>66157.069999999992</v>
      </c>
      <c r="C158" s="29">
        <f t="shared" si="29"/>
        <v>41569.99</v>
      </c>
      <c r="D158" s="29">
        <f>D11+D18+D32+D39+D72+D73+D124+D92</f>
        <v>6850.9099999999989</v>
      </c>
      <c r="E158" s="29">
        <f t="shared" si="29"/>
        <v>727.4</v>
      </c>
      <c r="F158" s="29">
        <f t="shared" si="29"/>
        <v>6123.5099999999993</v>
      </c>
      <c r="G158" s="74">
        <f t="shared" si="29"/>
        <v>41569.980000000003</v>
      </c>
      <c r="H158" s="29">
        <f t="shared" si="29"/>
        <v>3257.9799999999996</v>
      </c>
      <c r="I158" s="29">
        <f t="shared" si="29"/>
        <v>38311.999999999993</v>
      </c>
    </row>
    <row r="159" spans="1:9" x14ac:dyDescent="0.2">
      <c r="A159" s="80" t="s">
        <v>6</v>
      </c>
      <c r="B159" s="29">
        <f>B13++B20+B25+B87+B96+B107+B108+B125+B126-B128+B36+B23</f>
        <v>2704.78</v>
      </c>
      <c r="C159" s="29">
        <f>C13++C20+C25+C87+C96+C107+C108+C125+C126-C128+C36+C23</f>
        <v>1900.56</v>
      </c>
      <c r="D159" s="29">
        <f t="shared" ref="D159:I159" si="30">D13++D20+D25+D87+D96+D107+D108+D125+D126-D128+D36</f>
        <v>595.85</v>
      </c>
      <c r="E159" s="29">
        <f t="shared" si="30"/>
        <v>376.02</v>
      </c>
      <c r="F159" s="29">
        <f t="shared" si="30"/>
        <v>219.83000000000004</v>
      </c>
      <c r="G159" s="74">
        <f t="shared" si="30"/>
        <v>2454.5100000000002</v>
      </c>
      <c r="H159" s="29">
        <f t="shared" si="30"/>
        <v>1138.0999999999999</v>
      </c>
      <c r="I159" s="29">
        <f t="shared" si="30"/>
        <v>1316.41</v>
      </c>
    </row>
    <row r="160" spans="1:9" x14ac:dyDescent="0.2">
      <c r="A160" s="89"/>
      <c r="B160" s="90"/>
    </row>
    <row r="161" spans="1:5" x14ac:dyDescent="0.2">
      <c r="A161" s="91" t="s">
        <v>166</v>
      </c>
      <c r="B161" s="90"/>
    </row>
    <row r="162" spans="1:5" x14ac:dyDescent="0.2">
      <c r="B162" s="90"/>
    </row>
    <row r="163" spans="1:5" x14ac:dyDescent="0.2">
      <c r="B163" s="92"/>
    </row>
    <row r="164" spans="1:5" x14ac:dyDescent="0.2">
      <c r="B164" s="92"/>
    </row>
    <row r="165" spans="1:5" x14ac:dyDescent="0.2">
      <c r="A165" s="40" t="s">
        <v>167</v>
      </c>
      <c r="B165" s="92"/>
      <c r="C165" s="40" t="s">
        <v>168</v>
      </c>
    </row>
    <row r="166" spans="1:5" x14ac:dyDescent="0.2">
      <c r="A166" s="91" t="s">
        <v>169</v>
      </c>
      <c r="B166" s="90"/>
      <c r="C166" s="40" t="s">
        <v>170</v>
      </c>
    </row>
    <row r="167" spans="1:5" x14ac:dyDescent="0.2">
      <c r="B167" s="92"/>
    </row>
    <row r="168" spans="1:5" x14ac:dyDescent="0.2">
      <c r="B168" s="92"/>
    </row>
    <row r="169" spans="1:5" x14ac:dyDescent="0.2">
      <c r="B169" s="90"/>
    </row>
    <row r="170" spans="1:5" x14ac:dyDescent="0.2">
      <c r="B170" s="92"/>
    </row>
    <row r="171" spans="1:5" x14ac:dyDescent="0.2">
      <c r="B171" s="92"/>
      <c r="C171" s="40" t="s">
        <v>171</v>
      </c>
    </row>
    <row r="172" spans="1:5" x14ac:dyDescent="0.2">
      <c r="B172" s="92"/>
      <c r="C172" s="40" t="s">
        <v>172</v>
      </c>
    </row>
    <row r="173" spans="1:5" x14ac:dyDescent="0.2">
      <c r="B173" s="92"/>
    </row>
    <row r="174" spans="1:5" x14ac:dyDescent="0.2">
      <c r="B174" s="92"/>
    </row>
    <row r="175" spans="1:5" x14ac:dyDescent="0.2">
      <c r="A175" s="91"/>
      <c r="B175" s="90"/>
    </row>
    <row r="176" spans="1:5" x14ac:dyDescent="0.2">
      <c r="E176" s="40" t="s">
        <v>173</v>
      </c>
    </row>
    <row r="177" spans="1:5" x14ac:dyDescent="0.2">
      <c r="A177" s="93"/>
      <c r="B177" s="90"/>
      <c r="E177" s="40" t="s">
        <v>174</v>
      </c>
    </row>
    <row r="178" spans="1:5" x14ac:dyDescent="0.2">
      <c r="B178" s="92"/>
    </row>
    <row r="179" spans="1:5" x14ac:dyDescent="0.2">
      <c r="B179" s="92"/>
    </row>
    <row r="180" spans="1:5" x14ac:dyDescent="0.2">
      <c r="A180" s="93"/>
      <c r="B180" s="90"/>
    </row>
    <row r="181" spans="1:5" x14ac:dyDescent="0.2">
      <c r="B181" s="92"/>
    </row>
    <row r="182" spans="1:5" x14ac:dyDescent="0.2">
      <c r="B182" s="92"/>
    </row>
    <row r="183" spans="1:5" x14ac:dyDescent="0.2">
      <c r="A183" s="91"/>
      <c r="B183" s="90"/>
    </row>
    <row r="184" spans="1:5" x14ac:dyDescent="0.2">
      <c r="A184" s="91"/>
      <c r="B184" s="90"/>
    </row>
    <row r="185" spans="1:5" x14ac:dyDescent="0.2">
      <c r="A185" s="54"/>
      <c r="B185" s="90"/>
    </row>
    <row r="187" spans="1:5" ht="15.75" x14ac:dyDescent="0.25">
      <c r="B187" s="94"/>
    </row>
  </sheetData>
  <mergeCells count="7">
    <mergeCell ref="A3:I3"/>
    <mergeCell ref="A4:I4"/>
    <mergeCell ref="A7:A8"/>
    <mergeCell ref="B7:B8"/>
    <mergeCell ref="C7:C8"/>
    <mergeCell ref="D7:F7"/>
    <mergeCell ref="G7:I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executie PNS OUG 15 </vt:lpstr>
      <vt:lpstr>executie PNS fara OUG 15</vt:lpstr>
      <vt:lpstr>executie PNS cu OUG 15</vt:lpstr>
      <vt:lpstr>'executie PNS OUG 15 '!Print_Area</vt:lpstr>
      <vt:lpstr>'executie PNS OUG 15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NITA</dc:creator>
  <cp:lastModifiedBy>ormanf</cp:lastModifiedBy>
  <cp:lastPrinted>2022-07-13T10:38:30Z</cp:lastPrinted>
  <dcterms:created xsi:type="dcterms:W3CDTF">2019-05-16T07:12:22Z</dcterms:created>
  <dcterms:modified xsi:type="dcterms:W3CDTF">2022-07-14T11:36:24Z</dcterms:modified>
</cp:coreProperties>
</file>